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ile1.lukakoper.local\home$\omanovics\Desktop\NOVI   EEE\A-PROJEKTIV TEKU\varnostniki carina\pzi za izvedbo\"/>
    </mc:Choice>
  </mc:AlternateContent>
  <xr:revisionPtr revIDLastSave="0" documentId="13_ncr:1_{584BDA3A-5068-45A9-B457-F374021C0AE9}" xr6:coauthVersionLast="47" xr6:coauthVersionMax="47" xr10:uidLastSave="{00000000-0000-0000-0000-000000000000}"/>
  <bookViews>
    <workbookView xWindow="28680" yWindow="-120" windowWidth="29040" windowHeight="15840" tabRatio="930" activeTab="4" xr2:uid="{00000000-000D-0000-FFFF-FFFF00000000}"/>
  </bookViews>
  <sheets>
    <sheet name="SKUPNA REKAPITULACIJA" sheetId="2" r:id="rId1"/>
    <sheet name="GRADB.DELA-A+B+C" sheetId="4" r:id="rId2"/>
    <sheet name="OBRT.DELA-A+B+C" sheetId="15" r:id="rId3"/>
    <sheet name="GRADBENA DELA" sheetId="1" r:id="rId4"/>
    <sheet name="OBRTNIŠKA DELA " sheetId="6" r:id="rId5"/>
  </sheets>
  <definedNames>
    <definedName name="_xlnm.Print_Area" localSheetId="3">'GRADBENA DELA'!$A$1:$F$100</definedName>
    <definedName name="_xlnm.Print_Area" localSheetId="0">'SKUPNA REKAPITULACIJA'!$A$1:$D$21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228" i="6"/>
  <c r="F226" i="6"/>
  <c r="F225" i="6"/>
  <c r="F221" i="6"/>
  <c r="F219" i="6"/>
  <c r="F215" i="6"/>
  <c r="F213" i="6"/>
  <c r="F209" i="6"/>
  <c r="F208" i="6"/>
  <c r="D202" i="6"/>
  <c r="F201" i="6"/>
  <c r="D200" i="6"/>
  <c r="B200" i="6"/>
  <c r="D199" i="6"/>
  <c r="B199" i="6"/>
  <c r="D198" i="6"/>
  <c r="B198" i="6"/>
  <c r="F192" i="6"/>
  <c r="F190" i="6"/>
  <c r="F187" i="6"/>
  <c r="F186" i="6"/>
  <c r="F184" i="6"/>
  <c r="F180" i="6"/>
  <c r="F179" i="6"/>
  <c r="F178" i="6"/>
  <c r="F174" i="6"/>
  <c r="F172" i="6"/>
  <c r="F171" i="6"/>
  <c r="F166" i="6"/>
  <c r="F164" i="6"/>
  <c r="F163" i="6"/>
  <c r="F159" i="6"/>
  <c r="F157" i="6"/>
  <c r="F156" i="6"/>
  <c r="F155" i="6"/>
  <c r="F151" i="6"/>
  <c r="F149" i="6"/>
  <c r="F148" i="6"/>
  <c r="D143" i="6"/>
  <c r="D140" i="6"/>
  <c r="B140" i="6"/>
  <c r="D139" i="6"/>
  <c r="B139" i="6"/>
  <c r="A139" i="6"/>
  <c r="D138" i="6"/>
  <c r="B138" i="6"/>
  <c r="A138" i="6"/>
  <c r="D137" i="6"/>
  <c r="B137" i="6"/>
  <c r="A137" i="6"/>
  <c r="D136" i="6"/>
  <c r="B136" i="6"/>
  <c r="A136" i="6"/>
  <c r="D135" i="6"/>
  <c r="B135" i="6"/>
  <c r="A135" i="6"/>
  <c r="D134" i="6"/>
  <c r="B134" i="6"/>
  <c r="A134" i="6"/>
  <c r="F128" i="6"/>
  <c r="F125" i="6"/>
  <c r="F124" i="6"/>
  <c r="F123" i="6"/>
  <c r="F120" i="6"/>
  <c r="F119" i="6"/>
  <c r="F118" i="6"/>
  <c r="F117" i="6"/>
  <c r="F116" i="6"/>
  <c r="F115" i="6"/>
  <c r="F114" i="6"/>
  <c r="F112" i="6"/>
  <c r="F111" i="6"/>
  <c r="F108" i="6"/>
  <c r="F107" i="6"/>
  <c r="F104" i="6"/>
  <c r="F101" i="6"/>
  <c r="F99" i="6"/>
  <c r="F98" i="6"/>
  <c r="F97" i="6"/>
  <c r="F94" i="6"/>
  <c r="F90" i="6"/>
  <c r="F87" i="6"/>
  <c r="F85" i="6"/>
  <c r="F83" i="6"/>
  <c r="F79" i="6"/>
  <c r="F77" i="6"/>
  <c r="F76" i="6"/>
  <c r="F75" i="6"/>
  <c r="F74" i="6"/>
  <c r="F73" i="6"/>
  <c r="F72" i="6"/>
  <c r="F71" i="6"/>
  <c r="F70" i="6"/>
  <c r="F69" i="6"/>
  <c r="F68" i="6"/>
  <c r="F67" i="6"/>
  <c r="F63" i="6"/>
  <c r="F61" i="6"/>
  <c r="F60" i="6"/>
  <c r="F59" i="6"/>
  <c r="F58" i="6"/>
  <c r="F57" i="6"/>
  <c r="F53" i="6"/>
  <c r="F52" i="6"/>
  <c r="F50" i="6"/>
  <c r="F46" i="6"/>
  <c r="F44" i="6"/>
  <c r="F43" i="6"/>
  <c r="F39" i="6"/>
  <c r="F36" i="6"/>
  <c r="F35" i="6"/>
  <c r="F29" i="6"/>
  <c r="F28" i="6"/>
  <c r="F27" i="6"/>
  <c r="F31" i="6" s="1"/>
  <c r="D6" i="6" s="1"/>
  <c r="D14" i="6" s="1"/>
  <c r="D5" i="15" s="1"/>
  <c r="D12" i="15" s="1"/>
  <c r="D9" i="2" s="1"/>
  <c r="F23" i="6"/>
  <c r="F21" i="6"/>
  <c r="F20" i="6"/>
  <c r="F12" i="6"/>
  <c r="D11" i="6"/>
  <c r="B11" i="6"/>
  <c r="D10" i="6"/>
  <c r="B10" i="6"/>
  <c r="D9" i="6"/>
  <c r="B9" i="6"/>
  <c r="D8" i="6"/>
  <c r="B8" i="6"/>
  <c r="D7" i="6"/>
  <c r="B7" i="6"/>
  <c r="B6" i="6"/>
  <c r="D5" i="6"/>
  <c r="F75" i="1"/>
  <c r="F76" i="1" s="1"/>
  <c r="D67" i="1" s="1"/>
  <c r="D69" i="1" s="1"/>
  <c r="D9" i="4" s="1"/>
  <c r="F74" i="1"/>
  <c r="F73" i="1"/>
  <c r="B67" i="1"/>
  <c r="F60" i="1"/>
  <c r="F58" i="1"/>
  <c r="F57" i="1"/>
  <c r="F56" i="1"/>
  <c r="F55" i="1"/>
  <c r="F54" i="1"/>
  <c r="F53" i="1"/>
  <c r="F61" i="1" s="1"/>
  <c r="D47" i="1" s="1"/>
  <c r="D49" i="1" s="1"/>
  <c r="D7" i="4" s="1"/>
  <c r="B47" i="1"/>
  <c r="F39" i="1"/>
  <c r="F38" i="1"/>
  <c r="F37" i="1"/>
  <c r="F41" i="1" s="1"/>
  <c r="D7" i="1" s="1"/>
  <c r="F32" i="1"/>
  <c r="F30" i="1"/>
  <c r="F26" i="1"/>
  <c r="F25" i="1"/>
  <c r="F24" i="1"/>
  <c r="F23" i="1"/>
  <c r="F22" i="1"/>
  <c r="F21" i="1"/>
  <c r="F20" i="1"/>
  <c r="F15" i="1"/>
  <c r="F13" i="1"/>
  <c r="B7" i="1"/>
  <c r="A7" i="1"/>
  <c r="B6" i="1"/>
  <c r="A6" i="1"/>
  <c r="D9" i="15"/>
  <c r="D7" i="15"/>
  <c r="F33" i="1" l="1"/>
  <c r="D6" i="1" s="1"/>
  <c r="F16" i="1"/>
  <c r="D5" i="1" s="1"/>
  <c r="D9" i="1" l="1"/>
  <c r="D5" i="4" s="1"/>
  <c r="D12" i="4" s="1"/>
  <c r="D7" i="2" s="1"/>
  <c r="D13" i="2" s="1"/>
</calcChain>
</file>

<file path=xl/sharedStrings.xml><?xml version="1.0" encoding="utf-8"?>
<sst xmlns="http://schemas.openxmlformats.org/spreadsheetml/2006/main" count="423" uniqueCount="236">
  <si>
    <t>A.1</t>
  </si>
  <si>
    <t>A.2</t>
  </si>
  <si>
    <t>SKUPAJ</t>
  </si>
  <si>
    <t>A.0</t>
  </si>
  <si>
    <t>PRIPRAVLJALNA DELA</t>
  </si>
  <si>
    <t>a.0.1</t>
  </si>
  <si>
    <t>kpl</t>
  </si>
  <si>
    <t>a.0.2</t>
  </si>
  <si>
    <t>kom</t>
  </si>
  <si>
    <t>a.1.1</t>
  </si>
  <si>
    <t>a.1.2</t>
  </si>
  <si>
    <t>a.1.3</t>
  </si>
  <si>
    <t>a.1.5</t>
  </si>
  <si>
    <t>a.1.6</t>
  </si>
  <si>
    <t>a.1.7</t>
  </si>
  <si>
    <t>a.1.8</t>
  </si>
  <si>
    <t>a.2.1</t>
  </si>
  <si>
    <t>a.2.2</t>
  </si>
  <si>
    <t>a.2.3</t>
  </si>
  <si>
    <t>a.6.1</t>
  </si>
  <si>
    <t>a.6.2</t>
  </si>
  <si>
    <t>SKUPAJ GRADBENA DELA</t>
  </si>
  <si>
    <t>A</t>
  </si>
  <si>
    <t>B</t>
  </si>
  <si>
    <t>REKAPITULACIJA GRADBENA DELA</t>
  </si>
  <si>
    <t>REKAPITULACIJA OBRTNIŠKA DELA</t>
  </si>
  <si>
    <t>SKUPAJ OBRTNIŠKA DELA</t>
  </si>
  <si>
    <t>B.0</t>
  </si>
  <si>
    <t>B.1</t>
  </si>
  <si>
    <t>STAVBNO POHIŠTVO</t>
  </si>
  <si>
    <t>b.0.1</t>
  </si>
  <si>
    <t>b.0.2</t>
  </si>
  <si>
    <t>SLIKOPLESKARSKA DELA</t>
  </si>
  <si>
    <t>b.1.1</t>
  </si>
  <si>
    <t>b.1.2</t>
  </si>
  <si>
    <t>B.2</t>
  </si>
  <si>
    <t>KERAMIČARSKA DELA</t>
  </si>
  <si>
    <t>b.2.1</t>
  </si>
  <si>
    <t>b.2.2</t>
  </si>
  <si>
    <t>Dobava in polaganje talnih keramičnih ploščic višje kvalitete z lepljenjem na podlago in fugiranjem. V ceno je vključena tudi dobava in polaganje cokla v višini 10 cm iz keramičnih ploščic srednje kvalitete z leplenjem na podlago in fugiranjem.</t>
  </si>
  <si>
    <t>Dobava in polaganje stenskih keramičnih ploščic višje kvalitete z lepljenjem na vertikalno podlago in fugiranjem.</t>
  </si>
  <si>
    <t>B.3</t>
  </si>
  <si>
    <t>B.4</t>
  </si>
  <si>
    <t>B.5</t>
  </si>
  <si>
    <t>b.5.1</t>
  </si>
  <si>
    <t>MAVČNO KARTONSKA DELA</t>
  </si>
  <si>
    <t>Označitev in zaščita delovišča. Ocena</t>
  </si>
  <si>
    <t>m2</t>
  </si>
  <si>
    <t>RUŠITVENA  DELA</t>
  </si>
  <si>
    <t>Odstranitev obstoječih notranjih vrat z ročnim odnosom na gradbiščno deponijo z vsemi pomožnimi deli</t>
  </si>
  <si>
    <t xml:space="preserve">Porušitev suhomontažnih sten debeline 5 cm kompletno z vso podkonstrukcijo, kovinskimi profili, pritrditvenimi elementi z ročnim odvozom na gradbiščno deponijo </t>
  </si>
  <si>
    <t xml:space="preserve">Porušitev suhomontažnih sten debeline 10 cm kompletno z vso podkonstrukcijo, kovinskimi profili, pritrditvenimi elementi z ročnim odvozom na gradbiščno deponijo </t>
  </si>
  <si>
    <t xml:space="preserve">Ročna odstranitev pločevinastega poda z vso podkonstrukcijo z vsemi pomožnimi deli in transporti - na gradbiščno deponijo </t>
  </si>
  <si>
    <t xml:space="preserve">Pazljiva odstranitev kompletne sanitarne keramike 3 umivalnikov, 2 wcja in 2 pisuarja, z ročnim odnosom na gradbiščno deponijo. </t>
  </si>
  <si>
    <t>Finalno čiščenje objekta po zaključku del, tlaki, keramika, okna, vrata, sanitarna keramika, vrata ( tlorisna neto površina )</t>
  </si>
  <si>
    <t xml:space="preserve">Ročna odstranitev obstoječega PVC tlaka s pazljivo odstranitvijo le tega, z odstranitvijo lepila, robnih trakov ter ročni odnos vsega rušenega na gradbiščno deponijo </t>
  </si>
  <si>
    <t xml:space="preserve">KANALIZACIJA </t>
  </si>
  <si>
    <t>TLAKARSKA  DELA</t>
  </si>
  <si>
    <t xml:space="preserve">Ročna odstranitev epoksi poda z vso podkonstrukcijo z vsemi pomožnimi deli in transporti - na gradbiščno deponijo </t>
  </si>
  <si>
    <t xml:space="preserve">Nabava, dobava in polaganje PVC sanitarne cevi fi 75 z vsemi potrebnimi koleni, tesnili in pomožnimi materiali in transporti </t>
  </si>
  <si>
    <t>m</t>
  </si>
  <si>
    <t xml:space="preserve">Nabava, dobava in polaganje PVC sanitarne cevi fi 110 z vsemi potrebnimi koleni, tesnili in pomožnimi materiali in transporti </t>
  </si>
  <si>
    <t xml:space="preserve">Priklop kanalizacijske cevi na glavni kanalizacijski kanal z vsemi potrebnimi pritrdilnimi materiali in priključki ter pomožnimi materiali in transporti </t>
  </si>
  <si>
    <t xml:space="preserve">kom </t>
  </si>
  <si>
    <t xml:space="preserve">SANITARNA KERAMIKA </t>
  </si>
  <si>
    <t>V2 ENOKRILNA NOTRANJA VRATA dim.0,9/2,15
(po detajlu proizvajalca</t>
  </si>
  <si>
    <t>V3 ENOKRILNA NOTRANJA VRATA dim.0,65/2,15
(po detajlu proizvajalca</t>
  </si>
  <si>
    <t xml:space="preserve">2 x oplesk z poldisperzijsko barvo stropov </t>
  </si>
  <si>
    <t xml:space="preserve">Naprava, dobava in montaža notranjih pregradnih sten po sistemu kot.npr. Knauf W112-gips - vodoodporne kartonske plošče 2x 1.25 cm- konstrukcija iz tankostenskih pocinkanih profilov, vmes mineralna volna (SIST EN 13162), kot npr.: TERVOL DP-5. Kompletno s slepimi okvirji za vrata in potrebno podkonstrukcijo, obdelavo vogalov in kitanjem vseh stikov. Kompletno z bandažiranjem stikov. V   debeline stene 8cm, v ceni upoštevati kompletno bandažiranje. </t>
  </si>
  <si>
    <t xml:space="preserve">Naprava, dobava in montaža notranjih pregradnih sten po sistemu kot.npr. Knauf W112-gips - kartonske plošče 2x 1.25 cm- konstrukcija iz tankostenskih pocinkanih profilov, vmes mineralna volna (SIST EN 13162), kot npr.: TERVOL DP-5. Kompletno s slepimi okvirji za vrata in potrebno podkonstrukcijo, obdelavo vogalov in kitanjem vseh stikov. Kompletno z bandažiranjem stikov. V   debeline stene 8 cm. V ceni upoštevati kompletno bandažiranje. </t>
  </si>
  <si>
    <t>Nabava, dobava in polaganje osb plošče na mesto odstranitve obstoječe pod pločevino in epoksi tlakom - višino prilagoditi dej.stanju!</t>
  </si>
  <si>
    <t xml:space="preserve">Nabava, dobava in polaganje PVC tlaka s predhodno izravnavo, brušenjem nepravilnosti, lepljenjem ter vsemi obrobnimi zaključki, detajli </t>
  </si>
  <si>
    <t>2 x oplesk obstoječih sten s poldisperzijsko barvo</t>
  </si>
  <si>
    <t>2 x glajenje finobrušenih suhomontažnih sten s kitom ter vsakično brušenje in 2 x oplesk sten z poldisperzijsko barvo</t>
  </si>
  <si>
    <t>b.1.3</t>
  </si>
  <si>
    <t xml:space="preserve">SKUPAJ VSA DELA </t>
  </si>
  <si>
    <t>a.1.4</t>
  </si>
  <si>
    <t xml:space="preserve">Odvoz gradbenih odpadkov iz gradbiščne doponije dalje na uradno deponijo s plačilom vseh taks in pristojbin deponiranja -ocena </t>
  </si>
  <si>
    <t xml:space="preserve">Porušitev suhomontažnih sten debeline 6 cm kompletno z vso podkonstrukcijo, kovinskimi profili, pritrditvenimi elementi z ročnim odvozom na gradbiščno deponijo </t>
  </si>
  <si>
    <t xml:space="preserve">Pazljiva odstranitev kompletne sanitarne keramike 1 umivalnik z ročnim odnosom na gradbiščno deponijo. </t>
  </si>
  <si>
    <t xml:space="preserve">A. OBJEKT - CARINA GARDEROBE </t>
  </si>
  <si>
    <t xml:space="preserve">B. OBJEKT - VRATARNICA </t>
  </si>
  <si>
    <t xml:space="preserve">C. VARNOSTNI NADZORNI CENTER </t>
  </si>
  <si>
    <t xml:space="preserve">OBJEKT A,B,C </t>
  </si>
  <si>
    <t xml:space="preserve">SKUPNA REKAPITULACIJA </t>
  </si>
  <si>
    <t xml:space="preserve">GRADBENA DELA -OBJEKT A </t>
  </si>
  <si>
    <t>GRADBENA DELA -OBJEKT B</t>
  </si>
  <si>
    <t>GRADBENA DELA -OBJEKT C</t>
  </si>
  <si>
    <t>C</t>
  </si>
  <si>
    <t>SKUPAJ VSA DELA A+B+C</t>
  </si>
  <si>
    <t>GRADBENA DELA A+B+C</t>
  </si>
  <si>
    <t>OBRTNIŠKA DELA A+B+C</t>
  </si>
  <si>
    <t xml:space="preserve">V1 ENOKRILNA NOTRANJA VRATA dim.0,88/2,00-SE OBRNE SAMO SMER ODPIRANJA </t>
  </si>
  <si>
    <t>b.3.1</t>
  </si>
  <si>
    <t>b.3.2</t>
  </si>
  <si>
    <t xml:space="preserve">Naprava, dobava in montaža notranjih pregradnih sten po sistemu kot.npr. Knauf W112-gips - 2x 1.25 cm- konstrukcija iz tankostenskih pocinkanih profilov, vmes mineralna volna (SIST EN 13162), kot npr.: TERVOL DP-5. Kompletno s slepimi okvirji za vrata in potrebno podkonstrukcijo, obdelavo vogalov in kitanjem vseh stikov. Kompletno z bandažiranjem stikov. V   debeline stene 15 cm, v ceni upoštevati kompletno bandažiranje. </t>
  </si>
  <si>
    <t xml:space="preserve">STENSKE OBLOGE  </t>
  </si>
  <si>
    <t xml:space="preserve">Nabava, dobava in oblaganje stene, tal in stropa z neprebojnim materialom -balistična kompozitna plošča Fibrolux 3 mm </t>
  </si>
  <si>
    <t xml:space="preserve">OBRTNIŠKA  DELA -OBJEKT A </t>
  </si>
  <si>
    <t>OBRTNIŠKA DELA -OBJEKT B</t>
  </si>
  <si>
    <t>OBRTNIŠKA DELA -OBJEKT C</t>
  </si>
  <si>
    <t>b.1.4</t>
  </si>
  <si>
    <t>b.1.7</t>
  </si>
  <si>
    <t>b.1.8</t>
  </si>
  <si>
    <t>C.1</t>
  </si>
  <si>
    <t>c.1</t>
  </si>
  <si>
    <t>c.1.1</t>
  </si>
  <si>
    <t>C.0</t>
  </si>
  <si>
    <t>C.2</t>
  </si>
  <si>
    <t>C.3</t>
  </si>
  <si>
    <t>c.0.1</t>
  </si>
  <si>
    <t>c.2.1</t>
  </si>
  <si>
    <t>A.3</t>
  </si>
  <si>
    <t>A.4</t>
  </si>
  <si>
    <t>A.5</t>
  </si>
  <si>
    <t>a.3.1</t>
  </si>
  <si>
    <t>a.5.1</t>
  </si>
  <si>
    <t>a.5.2</t>
  </si>
  <si>
    <t>a.5.3</t>
  </si>
  <si>
    <t>a.5.4</t>
  </si>
  <si>
    <t>-</t>
  </si>
  <si>
    <t>a.6.3</t>
  </si>
  <si>
    <t>a.6.4</t>
  </si>
  <si>
    <t>A.6</t>
  </si>
  <si>
    <t>NOTRANJA OPREMA</t>
  </si>
  <si>
    <t xml:space="preserve">Nabava, dobava in postavitev počivalnika-trosed srednjega cenovnega razreda </t>
  </si>
  <si>
    <t>a.6.5</t>
  </si>
  <si>
    <t>a.6.6</t>
  </si>
  <si>
    <t>a.6.7</t>
  </si>
  <si>
    <t>a.6.8</t>
  </si>
  <si>
    <t>a.6.9</t>
  </si>
  <si>
    <t>a.6.10</t>
  </si>
  <si>
    <t xml:space="preserve">Nabava, dobava in postavitev hladilnika 120l-aperol </t>
  </si>
  <si>
    <t>a.6.11</t>
  </si>
  <si>
    <t xml:space="preserve">Nabava, dobava in postavitev mikrovalovne pečice </t>
  </si>
  <si>
    <t xml:space="preserve">kuhinja z vsemi kuhinjskimi aparati </t>
  </si>
  <si>
    <t>a.1.9</t>
  </si>
  <si>
    <t>B.6</t>
  </si>
  <si>
    <t xml:space="preserve">Odstranitev obstoječe kuhinje z visečimi elementi in kuhinjskimi elementi </t>
  </si>
  <si>
    <t xml:space="preserve">NOTRANJA OPREMA </t>
  </si>
  <si>
    <t>c.3.1</t>
  </si>
  <si>
    <t>c.3.2</t>
  </si>
  <si>
    <t>b.1.5</t>
  </si>
  <si>
    <t>b.1.6</t>
  </si>
  <si>
    <t xml:space="preserve">  Skupna REKAPITULACIJA</t>
  </si>
  <si>
    <t>Naročnik: Luka Koper d.d.</t>
  </si>
  <si>
    <t xml:space="preserve">Objekt: "Obnova prostorov carine ob sklad. 17 " </t>
  </si>
  <si>
    <t xml:space="preserve">Odstranitev in odvoz  opreme s potrebnim transportom na gradbiščno deponijo </t>
  </si>
  <si>
    <t xml:space="preserve">Odstranitev obstoječe klopi-trosed za pridržanje </t>
  </si>
  <si>
    <t>Odstranitev obstoječe klopi trosedv garderobi</t>
  </si>
  <si>
    <t>Nabava, dobava in vgradnja umivalnika z mešalno pipo armal , z ogledalom, držalom za papirnate brisače, z vsemi pomožnimi materiali in transporti. Priklop na obstoječo kan. in vodovodno omprežje.
Po potrebi prilagoditev na obstoječo omrežje.</t>
  </si>
  <si>
    <t>Nabava, dobava in vgradnja wc školjke- z lesenim pokrovom, z vsemi pritrdilnimi materiali, ventili, z držalom za papir in wc sanitarno ščetko, z vsemi pomožnimi materiali in transporti.Priklop na obstoječo kan. in vodovodno omprežje.
Po potrebi prilagoditev na obstoječo omrežje.</t>
  </si>
  <si>
    <t xml:space="preserve">Kpl. </t>
  </si>
  <si>
    <t>c1.2</t>
  </si>
  <si>
    <t xml:space="preserve">Nabava, dobava in vgradnja pisuarja z vsemi pomožnimi materiali in transporti </t>
  </si>
  <si>
    <t>Nabava, dobava in vgradnja keramičnega tuša, s potrebno mešalno pipo, tuš zaveso z nosilcem in tuš ročko z vsemi pomožnimi materiali in transporti  vse komplet.</t>
  </si>
  <si>
    <t xml:space="preserve">Nabava, dobava in vgradnja umivalnika, z mešalno pipo , z ogledalom, držalom za papirnate brisače, z vsemi pomožnimi materiali in transporti </t>
  </si>
  <si>
    <t>a.5.5</t>
  </si>
  <si>
    <t>Dobava in montaža sanitarnega pulta  dimenzije 1440x500 višine 150mm</t>
  </si>
  <si>
    <t>Nabava, dobava in postavitev 4K UHD LED televizor, Smart TV
Diagonala: 189 cm (75")
Ločljivost: 4K Ultra HD (3840 × 2160)
Velikost pomnilnika (Flash): 8 GB
Zrcaljenje zaslona: Da
Združljivost z Google Assistant: Da
Povezljivost	4 x HDMI 2.1 (eARC/VRR/ALLM)
Wi-Fi 802.11ac, 2 × 2, dvopasovni
Bluetooth: Da (5.2)
POSTAVKA ZAJEMA DOBAVO IN MONTAŽO STENSKEGA NOSILCA ZA POSTAVITEV TELEVIZORJA Ocenjena teža TV min.37 Kg. PO POTREBI SE IZDELA OJAČITEV V PREDELNI STENI ZA ZAGOTOVITEV NOSILNOSTI STENE.</t>
  </si>
  <si>
    <t>Dobava pisalniških stolov po naknadnem izboru naročnika,sedišče tapicirano in finalizirano s tekstilno oblogo, visoko nastavljivo in oblazinjeno naslonjalo za hrbet ter rokonasloni, vrtljivi, prašno lakirano kovinsko ogradje z gumi kolesi.</t>
  </si>
  <si>
    <t>Nabava in dobava pisalnih miz dim. 120/80 cm po naknadnem izboru naročnika, vrhnja plošča laminat deb. 22 mm, kovinsko ogrodje prašno lakirano s fiksnimi nogami in gumi podložkami skupaj s pripadajočim podmiznim predalnikom iz laminat plošč</t>
  </si>
  <si>
    <t>Dobava nizkih pisarniških vgradnjih omar dim. 80/45 cm,  po naknadnem izboru naročnika, viš. 110 cmzaprte z dvokrilnimi vrati, zgornji zaključek in nastavljive police iz melamion plošč deb. 25 mm, stranice iz melamon plošč deb. 19 mm, hrbtišče 16 mm, alu ročaji, noge odporne proti vlagi, ključavnica, mehko zapiranje vrat, površine odporne na čiščenje s ph nevtralnimi sredstvi</t>
  </si>
  <si>
    <t xml:space="preserve">Nabava, dobava  stolov (hrbtišče in sedišče oblazinjemno) brez rokonaslonjala </t>
  </si>
  <si>
    <t xml:space="preserve">Nabava in dobava pisalnih miz dim. 200/80 cm po naknadnem izboru naročnika, vrhnja plošča laminat deb. 22 mm, kovinsko ogrodje prašno lakirano s fiksnimi nogami in gumi podložkami. </t>
  </si>
  <si>
    <t>Nabava, dobava in vgrajevanje jedilne mize 0,80/2m vrhnja plošča laminat deb. 22 mm, kovinsko ogrodje prašno lakirano s fiksnimi nogami in gumi podložkami</t>
  </si>
  <si>
    <t>Premik litoželezne omare do 10 m v ravnini ( sef za orožje teža  460 kg) .</t>
  </si>
  <si>
    <t>c1.3</t>
  </si>
  <si>
    <t>kpl.</t>
  </si>
  <si>
    <t>PREMIK EL GRELNIKA ZA VODO-nadometno ( BOJLER 50 L in ekspanzijska posoda 7 l) nova lokacija  v razdalji 1,5 m vse komplet odklop in novi priklop ne elektro  in vodovodno omrežje.</t>
  </si>
  <si>
    <t>Nabava in montaža priročne kuhinje dim 300/60 opremljene z inox koritom in ocejevalnikom, steklokeramična plošča spodnje stoječe in  zgornje viseče omare iz MK plošč, kuhinjski pult in napa.  Vse Komplet z priklopom kuhinjskih aparatov in  nape na elektro, vodovodno in kanalizacijsko omrežje. Srednji cenovni razred.</t>
  </si>
  <si>
    <t>Nabava in montaža priročne kuhinje dim 300/60 opremljene z inox koritom in ocejevalnikom, steklokeramična plošča spodnje stoječe in  zgornje viseče omare iz MK plošč, kuhinjski pult.  Vse Komplet z priklopom kuhinjskih aparatov in  nape na elektro, vodovodno in kanalizacijsko omrežje. Srednji cenovni razred.Razpored elementov pred dobavo določi in potrdi naročnik.</t>
  </si>
  <si>
    <t>Dobava in vgradnja V1 ENOKRILNA NOTRANJA VRATA dim.0,88/2,00
(po detajlu proizvajalca</t>
  </si>
  <si>
    <t>V2  DOBAVA IN VGRADNJA ENOKRILNA NOTRANJA VRATA dim.0,9/2,00
(po detajlu proizvajalca</t>
  </si>
  <si>
    <t>b.5.3</t>
  </si>
  <si>
    <t xml:space="preserve">Nabava, dobava in vgradnja wc školjke- z lesenim pokrovom, z vsemi pritrdilnimi materiali, ventili, z držalom za papir in wc sanitarno ščetko, z vsemi pomožnimi materiali in transporti </t>
  </si>
  <si>
    <t>Pristopna kontrola</t>
  </si>
  <si>
    <r>
      <t>m</t>
    </r>
    <r>
      <rPr>
        <i/>
        <vertAlign val="superscript"/>
        <sz val="10"/>
        <color theme="1"/>
        <rFont val="Tahoma"/>
        <family val="2"/>
        <charset val="238"/>
      </rPr>
      <t>2</t>
    </r>
  </si>
  <si>
    <t>b.6.1</t>
  </si>
  <si>
    <t xml:space="preserve">Dobava in montaža komponent
 za vzpostavitev pristopne kontrole.
- 1 x ŠPICA Zone Spot PoE
- 1 x brezkontaktni čitalec HID iCLASS SE R10 + Mifare
- 1 x kablaža (UTP cat6 + Liycy 2x0,5+4x0,22) 
  od omare s kontrolnikom do vrat( 15 m)
</t>
  </si>
  <si>
    <t>Skupna REKAPITULACIJA</t>
  </si>
  <si>
    <r>
      <t>m</t>
    </r>
    <r>
      <rPr>
        <vertAlign val="superscript"/>
        <sz val="10"/>
        <color theme="1"/>
        <rFont val="Tahoma"/>
        <family val="2"/>
        <charset val="238"/>
      </rPr>
      <t>2</t>
    </r>
  </si>
  <si>
    <r>
      <t>m</t>
    </r>
    <r>
      <rPr>
        <vertAlign val="superscript"/>
        <sz val="10"/>
        <color theme="1"/>
        <rFont val="Tahoma"/>
        <family val="2"/>
        <charset val="238"/>
      </rPr>
      <t>3</t>
    </r>
  </si>
  <si>
    <t>b.4.1</t>
  </si>
  <si>
    <t>b.4.2</t>
  </si>
  <si>
    <t>Dobava in montaža  el. talnega ogrevanja vse komplet s termostatom ter priklop na el. omrežje.</t>
  </si>
  <si>
    <t>A.7</t>
  </si>
  <si>
    <t>ELEKTROINŠTALATERSKA DELA</t>
  </si>
  <si>
    <t xml:space="preserve">  STAVBNO POHIŠTVO</t>
  </si>
  <si>
    <t>Postavke zajemajo  vse komplet dobavo in vgradnjo.</t>
  </si>
  <si>
    <t>Instalacijska plastična negorljiva cev, položena nadometno, komplet z razvodnimi dozami, pritrdilnim materialom.
PN raznih dimenzij</t>
  </si>
  <si>
    <t>Plastična gibljiva rebrasta cev, znotraj ojačena s spiralno zvito plastično žico, povprečne dolžine 0,5 m, raznih dimenzij, komplet z začetnim in končnim elementom za priklop na uvodnico.</t>
  </si>
  <si>
    <t>Podometna doza za izenačevanje potencialov, komplet s Cu zbiralko in pritrdilnim materialom</t>
  </si>
  <si>
    <t>kos</t>
  </si>
  <si>
    <t/>
  </si>
  <si>
    <t>Parapetni kanal iz eloksiranega aluminija in s kovinsko pregrado za močnostne inštalacije in signalno -komunikacijske inštalacije. Kanal naj bo opremljen, komplet s pokrovom, pregradami, spojkami in koleni</t>
  </si>
  <si>
    <t xml:space="preserve">Proizvajalec: TEM </t>
  </si>
  <si>
    <t xml:space="preserve">130x65mm </t>
  </si>
  <si>
    <t>Nadometno stikalo v plastičnem ohišju    250V, 10A, IP 55</t>
  </si>
  <si>
    <t xml:space="preserve">navadno </t>
  </si>
  <si>
    <t>menjalno</t>
  </si>
  <si>
    <t>križno</t>
  </si>
  <si>
    <t>Nadometno vtičnica v plastičnem ohišju    250V, 16A, 1P+N+PE</t>
  </si>
  <si>
    <t>Vtičnica z vodoravnimi kontakti, za vgradnjo v parapetni kanal, 
komplet z odgovarjajočo dozo, okvirjem in pritrdilnim materialom</t>
  </si>
  <si>
    <t>250V, 16A, 1P+N+PE - enojna</t>
  </si>
  <si>
    <t>Nadometna razvodna doza, komplet z uvodnicami in pritrdilnim priborom</t>
  </si>
  <si>
    <t>80 x 80 x 40 mm</t>
  </si>
  <si>
    <t>100 x 100 x 50 mm</t>
  </si>
  <si>
    <t>Vodnik za izenačevanje potencialov in povezavo kovinskih mas, položen prosto ali uvlečen v predhodno položene instalacijske cevi</t>
  </si>
  <si>
    <t>P/F-Y  4 (HO7V-U)</t>
  </si>
  <si>
    <t>P/F-Y  6 (HO7V-U)</t>
  </si>
  <si>
    <t>Omarica R-VTIČNICE GARDEROBA 
ki bo nameščena v kabini med voznimi pasovi.
Vgrajena bo sledeča oprema:</t>
  </si>
  <si>
    <t xml:space="preserve">razdelilnik - omarica nadometna ETI ECT 24PT , 24M, prozorna vrata </t>
  </si>
  <si>
    <t xml:space="preserve">glavno ločilno stikalo SV325, tripolno, 25A, ETI           </t>
  </si>
  <si>
    <t xml:space="preserve">FID ZAŠČITNO STIKALO FID ETI EFI-P4 AC 25/0.3A 4P FID </t>
  </si>
  <si>
    <t>instalacijski odklopnik, tripolni, ETI, do 32A, B ali C</t>
  </si>
  <si>
    <t xml:space="preserve">instalacijski odklopnik, enopolni, ETI, do 16A, B ali C, </t>
  </si>
  <si>
    <t>uvodnice Pg, Cu za zbiralke, napisne ploščice, atesti, vezni in pritrdilni  material, preizkus</t>
  </si>
  <si>
    <t>Kabel s  Cu  vodniki - 1kV položen pretežno na kabelske police, delno v inst. cevi</t>
  </si>
  <si>
    <t>NYY-J 3 x 1,5</t>
  </si>
  <si>
    <t>NYY-J 3 x 2,5</t>
  </si>
  <si>
    <t>NYY-J 5 x 6</t>
  </si>
  <si>
    <t>Kabelska polica iz perforirane pocinkane pločevine z zaokroženimi robovi, komplet z obešalnim in pritrdilnim  priborom, tipskimi fazonskimi kosi (križišča, odcepi, krivine, kolena, zožitve...), kovinskimi zidnimi čepi za beton in vijaki M10, sledeče širine:50 mm</t>
  </si>
  <si>
    <t>a.7.1</t>
  </si>
  <si>
    <t>a.7.2</t>
  </si>
  <si>
    <t>a.7.3</t>
  </si>
  <si>
    <t>a.7.4</t>
  </si>
  <si>
    <t>a.7.5</t>
  </si>
  <si>
    <t>a.7.6</t>
  </si>
  <si>
    <t>a.7.7</t>
  </si>
  <si>
    <t>a.7.8</t>
  </si>
  <si>
    <t>a.7.9</t>
  </si>
  <si>
    <t>a.7.10</t>
  </si>
  <si>
    <t>a.7.11</t>
  </si>
  <si>
    <t>a.7.12</t>
  </si>
  <si>
    <t>Izdelava PID dokumentacije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</si>
</sst>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0.00\ &quot;€&quot;"/>
    <numFmt numFmtId="165" formatCode="#,##0.0"/>
    <numFmt numFmtId="166" formatCode="#,##0.0\ &quot;€&quot;"/>
    <numFmt numFmtId="167" formatCode="_-* #,##0.00\ [$€]_-;\-* #,##0.00\ [$€]_-;_-* &quot;-&quot;??\ [$€]_-;_-@_-"/>
  </numFmts>
  <fonts count="55" x14ac:knownFonts="1">
    <font>
      <sz val="11"/>
      <color theme="1"/>
      <name val="Calibri"/>
      <family val="2"/>
      <charset val="238"/>
      <scheme val="minor"/>
    </font>
    <font>
      <sz val="11"/>
      <color theme="1"/>
      <name val="Tahoma"/>
      <family val="2"/>
      <charset val="238"/>
    </font>
    <font>
      <sz val="10"/>
      <name val="Arial CE"/>
      <charset val="238"/>
    </font>
    <font>
      <b/>
      <sz val="15"/>
      <color theme="1"/>
      <name val="Swis721 Cn BT"/>
      <family val="2"/>
    </font>
    <font>
      <b/>
      <sz val="8"/>
      <color theme="1"/>
      <name val="Swis721 Cn BT"/>
      <family val="2"/>
    </font>
    <font>
      <sz val="8"/>
      <color theme="1"/>
      <name val="Swis721 Cn BT"/>
      <family val="2"/>
    </font>
    <font>
      <b/>
      <sz val="12"/>
      <color theme="1"/>
      <name val="Swis721 Cn BT"/>
      <family val="2"/>
    </font>
    <font>
      <sz val="10"/>
      <color theme="1"/>
      <name val="Swis721 Cn BT"/>
      <family val="2"/>
    </font>
    <font>
      <b/>
      <sz val="14"/>
      <color theme="1"/>
      <name val="Swis721 Cn BT"/>
      <family val="2"/>
    </font>
    <font>
      <b/>
      <sz val="20"/>
      <color rgb="FF0070C0"/>
      <name val="Swis721 Cn BT"/>
      <family val="2"/>
    </font>
    <font>
      <b/>
      <sz val="10"/>
      <color theme="1"/>
      <name val="Swis721 Cn BT"/>
      <family val="2"/>
    </font>
    <font>
      <sz val="10"/>
      <name val="Swis721 Cn BT"/>
      <family val="2"/>
    </font>
    <font>
      <sz val="8"/>
      <name val="Calibri"/>
      <family val="2"/>
      <charset val="238"/>
      <scheme val="minor"/>
    </font>
    <font>
      <b/>
      <i/>
      <sz val="12"/>
      <color theme="1"/>
      <name val="Swis721 Cn BT"/>
      <family val="2"/>
    </font>
    <font>
      <i/>
      <sz val="10"/>
      <color theme="1"/>
      <name val="Swis721 Cn BT"/>
      <family val="2"/>
    </font>
    <font>
      <b/>
      <sz val="25"/>
      <color theme="1"/>
      <name val="Swis721 Cn BT"/>
      <family val="2"/>
    </font>
    <font>
      <sz val="11"/>
      <color theme="1"/>
      <name val="Calibri"/>
      <family val="2"/>
      <charset val="238"/>
      <scheme val="minor"/>
    </font>
    <font>
      <sz val="10"/>
      <name val="Arial CE"/>
      <family val="2"/>
      <charset val="238"/>
    </font>
    <font>
      <sz val="10"/>
      <name val="Arial"/>
      <family val="2"/>
      <charset val="238"/>
    </font>
    <font>
      <b/>
      <i/>
      <sz val="12"/>
      <color theme="1"/>
      <name val="Tahoma"/>
      <family val="2"/>
      <charset val="238"/>
    </font>
    <font>
      <b/>
      <sz val="12"/>
      <color theme="1"/>
      <name val="Tahoma"/>
      <family val="2"/>
      <charset val="238"/>
    </font>
    <font>
      <b/>
      <sz val="20"/>
      <color theme="1"/>
      <name val="Tahoma"/>
      <family val="2"/>
      <charset val="238"/>
    </font>
    <font>
      <i/>
      <sz val="10"/>
      <color theme="1"/>
      <name val="Tahoma"/>
      <family val="2"/>
      <charset val="238"/>
    </font>
    <font>
      <b/>
      <i/>
      <sz val="14"/>
      <color theme="1"/>
      <name val="Tahoma"/>
      <family val="2"/>
      <charset val="238"/>
    </font>
    <font>
      <b/>
      <i/>
      <sz val="20"/>
      <color rgb="FF0070C0"/>
      <name val="Tahoma"/>
      <family val="2"/>
      <charset val="238"/>
    </font>
    <font>
      <b/>
      <i/>
      <sz val="10"/>
      <color theme="1"/>
      <name val="Tahoma"/>
      <family val="2"/>
      <charset val="238"/>
    </font>
    <font>
      <i/>
      <sz val="9"/>
      <name val="Tahoma"/>
      <family val="2"/>
      <charset val="238"/>
    </font>
    <font>
      <i/>
      <sz val="9"/>
      <color theme="1"/>
      <name val="Tahoma"/>
      <family val="2"/>
      <charset val="238"/>
    </font>
    <font>
      <i/>
      <sz val="10"/>
      <name val="Tahoma"/>
      <family val="2"/>
      <charset val="238"/>
    </font>
    <font>
      <i/>
      <vertAlign val="superscript"/>
      <sz val="10"/>
      <color theme="1"/>
      <name val="Tahoma"/>
      <family val="2"/>
      <charset val="238"/>
    </font>
    <font>
      <b/>
      <i/>
      <sz val="12"/>
      <color rgb="FF0070C0"/>
      <name val="Tahoma"/>
      <family val="2"/>
      <charset val="238"/>
    </font>
    <font>
      <i/>
      <sz val="12"/>
      <color theme="1"/>
      <name val="Tahoma"/>
      <family val="2"/>
      <charset val="238"/>
    </font>
    <font>
      <b/>
      <sz val="14"/>
      <color theme="1"/>
      <name val="Tahoma"/>
      <family val="2"/>
      <charset val="238"/>
    </font>
    <font>
      <sz val="10"/>
      <color theme="1"/>
      <name val="Tahoma"/>
      <family val="2"/>
      <charset val="238"/>
    </font>
    <font>
      <b/>
      <sz val="20"/>
      <color rgb="FF0070C0"/>
      <name val="Tahoma"/>
      <family val="2"/>
      <charset val="238"/>
    </font>
    <font>
      <b/>
      <sz val="10"/>
      <color theme="1"/>
      <name val="Tahoma"/>
      <family val="2"/>
      <charset val="238"/>
    </font>
    <font>
      <sz val="10"/>
      <name val="Tahoma"/>
      <family val="2"/>
      <charset val="238"/>
    </font>
    <font>
      <vertAlign val="superscript"/>
      <sz val="10"/>
      <color theme="1"/>
      <name val="Tahoma"/>
      <family val="2"/>
      <charset val="238"/>
    </font>
    <font>
      <b/>
      <sz val="14"/>
      <name val="Tahoma"/>
      <family val="2"/>
      <charset val="238"/>
    </font>
    <font>
      <b/>
      <sz val="15"/>
      <color theme="1"/>
      <name val="Tahoma"/>
      <family val="2"/>
      <charset val="238"/>
    </font>
    <font>
      <b/>
      <sz val="15"/>
      <color theme="0" tint="-0.34998626667073579"/>
      <name val="Tahoma"/>
      <family val="2"/>
      <charset val="238"/>
    </font>
    <font>
      <b/>
      <sz val="25"/>
      <color theme="1"/>
      <name val="Tahoma"/>
      <family val="2"/>
      <charset val="238"/>
    </font>
    <font>
      <b/>
      <sz val="8"/>
      <color theme="1"/>
      <name val="Tahoma"/>
      <family val="2"/>
      <charset val="238"/>
    </font>
    <font>
      <sz val="8"/>
      <color theme="1"/>
      <name val="Tahoma"/>
      <family val="2"/>
      <charset val="238"/>
    </font>
    <font>
      <sz val="14"/>
      <color theme="1"/>
      <name val="Tahoma"/>
      <family val="2"/>
      <charset val="238"/>
    </font>
    <font>
      <sz val="12"/>
      <color theme="1"/>
      <name val="Tahoma"/>
      <family val="2"/>
      <charset val="238"/>
    </font>
    <font>
      <b/>
      <i/>
      <sz val="12"/>
      <name val="Tahoma"/>
      <family val="2"/>
      <charset val="238"/>
    </font>
    <font>
      <b/>
      <i/>
      <sz val="14"/>
      <name val="Tahoma"/>
      <family val="2"/>
      <charset val="238"/>
    </font>
    <font>
      <sz val="14"/>
      <name val="Tahoma"/>
      <family val="2"/>
      <charset val="238"/>
    </font>
    <font>
      <b/>
      <i/>
      <sz val="10"/>
      <name val="Tahoma"/>
      <family val="2"/>
      <charset val="238"/>
    </font>
    <font>
      <i/>
      <sz val="14"/>
      <color theme="1"/>
      <name val="Tahoma"/>
      <family val="2"/>
      <charset val="238"/>
    </font>
    <font>
      <i/>
      <sz val="12"/>
      <name val="Tahoma"/>
      <family val="2"/>
      <charset val="238"/>
    </font>
    <font>
      <i/>
      <sz val="10"/>
      <color theme="1"/>
      <name val="Swis721 Cn BT"/>
      <family val="2"/>
      <charset val="238"/>
    </font>
    <font>
      <b/>
      <i/>
      <sz val="11"/>
      <name val="Tahoma"/>
      <family val="2"/>
      <charset val="238"/>
    </font>
    <font>
      <b/>
      <i/>
      <sz val="11"/>
      <color theme="1"/>
      <name val="Tahoma"/>
      <family val="2"/>
      <charset val="23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9">
    <xf numFmtId="0" fontId="0" fillId="0" borderId="0"/>
    <xf numFmtId="0" fontId="2"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167" fontId="17" fillId="0" borderId="0" applyFont="0" applyFill="0" applyBorder="0" applyAlignment="0" applyProtection="0"/>
    <xf numFmtId="0" fontId="18" fillId="0" borderId="0"/>
    <xf numFmtId="43" fontId="16" fillId="0" borderId="0" applyFont="0" applyFill="0" applyBorder="0" applyAlignment="0" applyProtection="0"/>
    <xf numFmtId="44" fontId="16" fillId="0" borderId="0" applyFont="0" applyFill="0" applyBorder="0" applyAlignment="0" applyProtection="0"/>
  </cellStyleXfs>
  <cellXfs count="260">
    <xf numFmtId="0" fontId="0" fillId="0" borderId="0" xfId="0"/>
    <xf numFmtId="0" fontId="3" fillId="0" borderId="0" xfId="0" applyFont="1"/>
    <xf numFmtId="0" fontId="4" fillId="0" borderId="0" xfId="0" applyFont="1"/>
    <xf numFmtId="164" fontId="4" fillId="0" borderId="0" xfId="0" applyNumberFormat="1" applyFont="1"/>
    <xf numFmtId="0" fontId="6" fillId="0" borderId="0" xfId="0" applyFont="1"/>
    <xf numFmtId="0" fontId="7" fillId="0" borderId="0" xfId="0" applyFont="1" applyAlignment="1">
      <alignment horizontal="center"/>
    </xf>
    <xf numFmtId="0" fontId="8" fillId="0" borderId="0" xfId="0" applyFont="1"/>
    <xf numFmtId="165" fontId="7" fillId="0" borderId="0" xfId="0" applyNumberFormat="1" applyFont="1"/>
    <xf numFmtId="166" fontId="7" fillId="0" borderId="0" xfId="0" applyNumberFormat="1" applyFont="1"/>
    <xf numFmtId="0" fontId="7" fillId="0" borderId="0" xfId="0" applyFont="1"/>
    <xf numFmtId="0" fontId="9" fillId="0" borderId="0" xfId="0" applyFont="1"/>
    <xf numFmtId="0" fontId="10" fillId="0" borderId="0" xfId="0" applyFont="1"/>
    <xf numFmtId="0" fontId="13" fillId="0" borderId="0" xfId="0" applyFont="1"/>
    <xf numFmtId="0" fontId="13" fillId="0" borderId="0" xfId="0" applyFont="1" applyAlignment="1">
      <alignment horizontal="center"/>
    </xf>
    <xf numFmtId="164" fontId="13" fillId="0" borderId="0" xfId="0" applyNumberFormat="1" applyFont="1"/>
    <xf numFmtId="164" fontId="3" fillId="0" borderId="0" xfId="0" applyNumberFormat="1" applyFont="1"/>
    <xf numFmtId="0" fontId="15" fillId="0" borderId="0" xfId="0" applyFont="1"/>
    <xf numFmtId="43" fontId="7" fillId="0" borderId="0" xfId="2" applyFont="1"/>
    <xf numFmtId="0" fontId="7" fillId="0" borderId="0" xfId="0" applyFont="1" applyAlignment="1">
      <alignment horizontal="left"/>
    </xf>
    <xf numFmtId="0" fontId="14" fillId="0" borderId="0" xfId="0" applyFont="1" applyFill="1"/>
    <xf numFmtId="0" fontId="7" fillId="0" borderId="0" xfId="0" applyFont="1" applyFill="1"/>
    <xf numFmtId="4" fontId="11" fillId="0" borderId="0" xfId="0" applyNumberFormat="1" applyFont="1" applyFill="1" applyAlignment="1" applyProtection="1">
      <alignment horizontal="justify" vertical="center" wrapText="1"/>
      <protection locked="0"/>
    </xf>
    <xf numFmtId="0" fontId="14" fillId="0" borderId="0" xfId="0" applyFont="1" applyFill="1" applyAlignment="1">
      <alignment horizontal="center"/>
    </xf>
    <xf numFmtId="4" fontId="14" fillId="0" borderId="0" xfId="0" applyNumberFormat="1" applyFont="1" applyFill="1"/>
    <xf numFmtId="164" fontId="14" fillId="0" borderId="0" xfId="0" applyNumberFormat="1" applyFont="1" applyFill="1"/>
    <xf numFmtId="0" fontId="19" fillId="0" borderId="0" xfId="0" applyFont="1" applyFill="1"/>
    <xf numFmtId="0" fontId="21" fillId="0" borderId="2" xfId="0" applyFont="1" applyFill="1" applyBorder="1"/>
    <xf numFmtId="0" fontId="20" fillId="0" borderId="2" xfId="0" applyFont="1" applyFill="1" applyBorder="1" applyAlignment="1">
      <alignment horizontal="center"/>
    </xf>
    <xf numFmtId="165" fontId="20" fillId="0" borderId="2" xfId="0" applyNumberFormat="1" applyFont="1" applyFill="1" applyBorder="1"/>
    <xf numFmtId="166" fontId="20" fillId="0" borderId="2" xfId="0" applyNumberFormat="1" applyFont="1" applyFill="1" applyBorder="1"/>
    <xf numFmtId="43" fontId="20" fillId="0" borderId="3" xfId="2" applyFont="1" applyFill="1" applyBorder="1"/>
    <xf numFmtId="0" fontId="22" fillId="0" borderId="0" xfId="0" applyFont="1" applyFill="1" applyAlignment="1">
      <alignment horizontal="center"/>
    </xf>
    <xf numFmtId="0" fontId="22" fillId="0" borderId="0" xfId="0" applyFont="1" applyFill="1"/>
    <xf numFmtId="4" fontId="22" fillId="0" borderId="0" xfId="0" applyNumberFormat="1" applyFont="1" applyFill="1"/>
    <xf numFmtId="164" fontId="22" fillId="0" borderId="0" xfId="0" applyNumberFormat="1" applyFont="1" applyFill="1"/>
    <xf numFmtId="0" fontId="23" fillId="0" borderId="0" xfId="0" applyFont="1" applyFill="1"/>
    <xf numFmtId="0" fontId="19" fillId="0" borderId="0" xfId="0" applyFont="1" applyFill="1" applyAlignment="1">
      <alignment horizontal="center"/>
    </xf>
    <xf numFmtId="0" fontId="19" fillId="0" borderId="5" xfId="0" applyFont="1" applyFill="1" applyBorder="1" applyAlignment="1">
      <alignment horizontal="center"/>
    </xf>
    <xf numFmtId="0" fontId="19" fillId="0" borderId="5" xfId="0" applyFont="1" applyFill="1" applyBorder="1"/>
    <xf numFmtId="4" fontId="19" fillId="0" borderId="5" xfId="0" applyNumberFormat="1" applyFont="1" applyFill="1" applyBorder="1"/>
    <xf numFmtId="0" fontId="20" fillId="0" borderId="5" xfId="0" applyFont="1" applyFill="1" applyBorder="1"/>
    <xf numFmtId="4" fontId="19" fillId="0" borderId="0" xfId="0" applyNumberFormat="1" applyFont="1" applyFill="1"/>
    <xf numFmtId="0" fontId="20" fillId="0" borderId="0" xfId="0" applyFont="1" applyFill="1"/>
    <xf numFmtId="0" fontId="24" fillId="0" borderId="2" xfId="0" applyFont="1" applyFill="1" applyBorder="1" applyAlignment="1">
      <alignment horizontal="center"/>
    </xf>
    <xf numFmtId="0" fontId="24" fillId="0" borderId="0" xfId="0" applyFont="1" applyFill="1"/>
    <xf numFmtId="0" fontId="25" fillId="0" borderId="2" xfId="0" applyFont="1" applyFill="1" applyBorder="1"/>
    <xf numFmtId="0" fontId="25" fillId="0" borderId="2" xfId="0" applyFont="1" applyFill="1" applyBorder="1" applyAlignment="1">
      <alignment horizontal="center"/>
    </xf>
    <xf numFmtId="4" fontId="25" fillId="0" borderId="2" xfId="0" applyNumberFormat="1" applyFont="1" applyFill="1" applyBorder="1"/>
    <xf numFmtId="164" fontId="25" fillId="0" borderId="2" xfId="0" applyNumberFormat="1" applyFont="1" applyFill="1" applyBorder="1"/>
    <xf numFmtId="164" fontId="25" fillId="0" borderId="3" xfId="0" applyNumberFormat="1" applyFont="1" applyFill="1" applyBorder="1"/>
    <xf numFmtId="0" fontId="27" fillId="0" borderId="4" xfId="0" applyFont="1" applyFill="1" applyBorder="1" applyAlignment="1">
      <alignment horizontal="left" vertical="top" wrapText="1"/>
    </xf>
    <xf numFmtId="4" fontId="28" fillId="0" borderId="4" xfId="0" applyNumberFormat="1" applyFont="1" applyFill="1" applyBorder="1" applyAlignment="1" applyProtection="1">
      <alignment horizontal="center" vertical="center" wrapText="1"/>
      <protection locked="0"/>
    </xf>
    <xf numFmtId="4" fontId="26" fillId="0" borderId="4" xfId="0" applyNumberFormat="1" applyFont="1" applyFill="1" applyBorder="1" applyAlignment="1" applyProtection="1">
      <alignment horizontal="right" vertical="center" wrapText="1"/>
      <protection locked="0"/>
    </xf>
    <xf numFmtId="4" fontId="28" fillId="0" borderId="0" xfId="0" applyNumberFormat="1" applyFont="1" applyFill="1" applyAlignment="1" applyProtection="1">
      <alignment horizontal="justify" vertical="center" wrapText="1"/>
      <protection locked="0"/>
    </xf>
    <xf numFmtId="0" fontId="25" fillId="0" borderId="0" xfId="0" applyFont="1" applyFill="1"/>
    <xf numFmtId="0" fontId="22" fillId="0" borderId="4" xfId="0" applyFont="1" applyFill="1" applyBorder="1" applyAlignment="1">
      <alignment horizontal="center"/>
    </xf>
    <xf numFmtId="0" fontId="28" fillId="0" borderId="4" xfId="0" applyFont="1" applyFill="1" applyBorder="1" applyAlignment="1">
      <alignment horizontal="left" vertical="top" wrapText="1"/>
    </xf>
    <xf numFmtId="4" fontId="22" fillId="0" borderId="4" xfId="0" applyNumberFormat="1" applyFont="1" applyFill="1" applyBorder="1"/>
    <xf numFmtId="164" fontId="22" fillId="0" borderId="4" xfId="0" applyNumberFormat="1" applyFont="1" applyFill="1" applyBorder="1"/>
    <xf numFmtId="0" fontId="28" fillId="0" borderId="4" xfId="0" applyFont="1" applyFill="1" applyBorder="1" applyAlignment="1">
      <alignment horizontal="left" wrapText="1"/>
    </xf>
    <xf numFmtId="0" fontId="22" fillId="0" borderId="4" xfId="0" applyFont="1" applyFill="1" applyBorder="1" applyAlignment="1">
      <alignment horizontal="center" vertical="center"/>
    </xf>
    <xf numFmtId="4" fontId="22" fillId="0" borderId="4" xfId="0" applyNumberFormat="1" applyFont="1" applyFill="1" applyBorder="1" applyAlignment="1">
      <alignment vertical="center"/>
    </xf>
    <xf numFmtId="164" fontId="22" fillId="0" borderId="4" xfId="0" applyNumberFormat="1" applyFont="1" applyFill="1" applyBorder="1" applyAlignment="1">
      <alignment vertical="center"/>
    </xf>
    <xf numFmtId="0" fontId="28" fillId="0" borderId="0" xfId="0" applyFont="1" applyFill="1" applyAlignment="1">
      <alignment horizontal="left" vertical="top" wrapText="1"/>
    </xf>
    <xf numFmtId="0" fontId="22" fillId="0" borderId="0" xfId="0" applyFont="1" applyFill="1" applyBorder="1" applyAlignment="1">
      <alignment horizontal="center"/>
    </xf>
    <xf numFmtId="0" fontId="28" fillId="0" borderId="0" xfId="0" applyFont="1" applyFill="1" applyBorder="1" applyAlignment="1">
      <alignment horizontal="left" wrapText="1"/>
    </xf>
    <xf numFmtId="4" fontId="22" fillId="0" borderId="0" xfId="0" applyNumberFormat="1" applyFont="1" applyFill="1" applyBorder="1"/>
    <xf numFmtId="164" fontId="22" fillId="0" borderId="0" xfId="0" applyNumberFormat="1" applyFont="1" applyFill="1" applyBorder="1"/>
    <xf numFmtId="0" fontId="25" fillId="0" borderId="0" xfId="0" applyFont="1" applyFill="1" applyBorder="1" applyAlignment="1">
      <alignment horizontal="center"/>
    </xf>
    <xf numFmtId="0" fontId="25" fillId="0" borderId="0" xfId="0" applyFont="1" applyFill="1" applyBorder="1"/>
    <xf numFmtId="4" fontId="25" fillId="0" borderId="0" xfId="0" applyNumberFormat="1" applyFont="1" applyFill="1" applyBorder="1"/>
    <xf numFmtId="164" fontId="25" fillId="0" borderId="0" xfId="0" applyNumberFormat="1" applyFont="1" applyFill="1" applyBorder="1"/>
    <xf numFmtId="0" fontId="19" fillId="0" borderId="0" xfId="0" applyFont="1" applyFill="1" applyBorder="1"/>
    <xf numFmtId="0" fontId="19" fillId="0" borderId="9" xfId="0" applyFont="1" applyFill="1" applyBorder="1"/>
    <xf numFmtId="164" fontId="20" fillId="0" borderId="0" xfId="0" applyNumberFormat="1" applyFont="1" applyFill="1"/>
    <xf numFmtId="0" fontId="20" fillId="0" borderId="2" xfId="0" applyFont="1" applyFill="1" applyBorder="1"/>
    <xf numFmtId="0" fontId="31" fillId="0" borderId="0" xfId="0" applyFont="1" applyFill="1"/>
    <xf numFmtId="0" fontId="30" fillId="0" borderId="2" xfId="0" applyFont="1" applyFill="1" applyBorder="1" applyAlignment="1">
      <alignment horizontal="center"/>
    </xf>
    <xf numFmtId="0" fontId="22" fillId="0" borderId="0" xfId="0" applyFont="1" applyFill="1" applyAlignment="1">
      <alignment wrapText="1"/>
    </xf>
    <xf numFmtId="0" fontId="20" fillId="4" borderId="1" xfId="0" applyFont="1" applyFill="1" applyBorder="1" applyAlignment="1">
      <alignment horizontal="left"/>
    </xf>
    <xf numFmtId="0" fontId="20" fillId="4" borderId="2" xfId="0" applyFont="1" applyFill="1" applyBorder="1" applyAlignment="1">
      <alignment horizontal="center"/>
    </xf>
    <xf numFmtId="165" fontId="20" fillId="4" borderId="2" xfId="0" applyNumberFormat="1" applyFont="1" applyFill="1" applyBorder="1"/>
    <xf numFmtId="166" fontId="20" fillId="4" borderId="2" xfId="0" applyNumberFormat="1" applyFont="1" applyFill="1" applyBorder="1"/>
    <xf numFmtId="43" fontId="20" fillId="4" borderId="3" xfId="2" applyFont="1" applyFill="1" applyBorder="1"/>
    <xf numFmtId="0" fontId="33" fillId="0" borderId="0" xfId="0" applyFont="1" applyAlignment="1">
      <alignment horizontal="left"/>
    </xf>
    <xf numFmtId="0" fontId="33" fillId="0" borderId="0" xfId="0" applyFont="1"/>
    <xf numFmtId="0" fontId="33" fillId="0" borderId="0" xfId="0" applyFont="1" applyAlignment="1">
      <alignment horizontal="center"/>
    </xf>
    <xf numFmtId="165" fontId="33" fillId="0" borderId="0" xfId="0" applyNumberFormat="1" applyFont="1"/>
    <xf numFmtId="166" fontId="33" fillId="0" borderId="0" xfId="0" applyNumberFormat="1" applyFont="1"/>
    <xf numFmtId="43" fontId="33" fillId="0" borderId="0" xfId="2" applyFont="1"/>
    <xf numFmtId="0" fontId="32" fillId="0" borderId="0" xfId="0" applyFont="1"/>
    <xf numFmtId="0" fontId="20" fillId="0" borderId="0" xfId="0" applyFont="1" applyAlignment="1">
      <alignment horizontal="left"/>
    </xf>
    <xf numFmtId="0" fontId="20" fillId="0" borderId="0" xfId="0" applyFont="1"/>
    <xf numFmtId="0" fontId="20" fillId="0" borderId="0" xfId="0" applyFont="1" applyAlignment="1">
      <alignment horizontal="center"/>
    </xf>
    <xf numFmtId="165" fontId="20" fillId="0" borderId="0" xfId="0" applyNumberFormat="1" applyFont="1"/>
    <xf numFmtId="166" fontId="20" fillId="0" borderId="0" xfId="0" applyNumberFormat="1" applyFont="1"/>
    <xf numFmtId="43" fontId="20" fillId="0" borderId="0" xfId="2" applyFont="1"/>
    <xf numFmtId="0" fontId="34" fillId="4" borderId="1" xfId="0" applyFont="1" applyFill="1" applyBorder="1" applyAlignment="1">
      <alignment horizontal="left"/>
    </xf>
    <xf numFmtId="0" fontId="34" fillId="4" borderId="2" xfId="0" applyFont="1" applyFill="1" applyBorder="1" applyAlignment="1">
      <alignment horizontal="center"/>
    </xf>
    <xf numFmtId="0" fontId="35" fillId="3" borderId="1" xfId="0" applyFont="1" applyFill="1" applyBorder="1" applyAlignment="1">
      <alignment horizontal="left"/>
    </xf>
    <xf numFmtId="0" fontId="35" fillId="3" borderId="2" xfId="0" applyFont="1" applyFill="1" applyBorder="1"/>
    <xf numFmtId="0" fontId="35" fillId="3" borderId="2" xfId="0" applyFont="1" applyFill="1" applyBorder="1" applyAlignment="1">
      <alignment horizontal="center"/>
    </xf>
    <xf numFmtId="165" fontId="35" fillId="3" borderId="2" xfId="0" applyNumberFormat="1" applyFont="1" applyFill="1" applyBorder="1"/>
    <xf numFmtId="166" fontId="35" fillId="3" borderId="2" xfId="0" applyNumberFormat="1" applyFont="1" applyFill="1" applyBorder="1"/>
    <xf numFmtId="43" fontId="35" fillId="3" borderId="3" xfId="2" applyFont="1" applyFill="1" applyBorder="1"/>
    <xf numFmtId="4" fontId="26" fillId="0" borderId="4" xfId="0" applyNumberFormat="1" applyFont="1" applyFill="1" applyBorder="1" applyAlignment="1" applyProtection="1">
      <alignment horizontal="left" vertical="center" wrapText="1"/>
      <protection locked="0"/>
    </xf>
    <xf numFmtId="0" fontId="28" fillId="0" borderId="4" xfId="0" applyFont="1" applyFill="1" applyBorder="1" applyAlignment="1" applyProtection="1">
      <alignment horizontal="left" vertical="center" wrapText="1"/>
      <protection locked="0"/>
    </xf>
    <xf numFmtId="4" fontId="36" fillId="0" borderId="4" xfId="0" applyNumberFormat="1" applyFont="1" applyFill="1" applyBorder="1" applyAlignment="1" applyProtection="1">
      <alignment horizontal="center" vertical="center" wrapText="1"/>
      <protection locked="0"/>
    </xf>
    <xf numFmtId="165" fontId="36" fillId="0" borderId="4" xfId="0" applyNumberFormat="1" applyFont="1" applyFill="1" applyBorder="1" applyAlignment="1" applyProtection="1">
      <alignment horizontal="right" vertical="center" wrapText="1"/>
      <protection locked="0"/>
    </xf>
    <xf numFmtId="166" fontId="36" fillId="0" borderId="4" xfId="0" applyNumberFormat="1" applyFont="1" applyFill="1" applyBorder="1" applyAlignment="1" applyProtection="1">
      <alignment horizontal="right" vertical="center" wrapText="1"/>
      <protection locked="0"/>
    </xf>
    <xf numFmtId="43" fontId="36" fillId="0" borderId="4" xfId="2" applyFont="1" applyFill="1" applyBorder="1" applyAlignment="1" applyProtection="1">
      <alignment horizontal="right" vertical="center" wrapText="1"/>
      <protection locked="0"/>
    </xf>
    <xf numFmtId="4" fontId="26" fillId="0" borderId="4" xfId="0" applyNumberFormat="1" applyFont="1" applyBorder="1" applyAlignment="1" applyProtection="1">
      <alignment horizontal="left" vertical="center" wrapText="1"/>
      <protection locked="0"/>
    </xf>
    <xf numFmtId="0" fontId="28" fillId="0" borderId="4" xfId="1" applyFont="1" applyBorder="1" applyAlignment="1">
      <alignment horizontal="left" vertical="top" wrapText="1"/>
    </xf>
    <xf numFmtId="0" fontId="33" fillId="0" borderId="4" xfId="0" applyFont="1" applyBorder="1" applyAlignment="1">
      <alignment horizontal="center"/>
    </xf>
    <xf numFmtId="165" fontId="33" fillId="0" borderId="4" xfId="0" applyNumberFormat="1" applyFont="1" applyBorder="1"/>
    <xf numFmtId="166" fontId="33" fillId="0" borderId="4" xfId="0" applyNumberFormat="1" applyFont="1" applyFill="1" applyBorder="1"/>
    <xf numFmtId="43" fontId="33" fillId="0" borderId="4" xfId="2" applyFont="1" applyBorder="1"/>
    <xf numFmtId="0" fontId="25" fillId="3" borderId="2" xfId="0" applyFont="1" applyFill="1" applyBorder="1"/>
    <xf numFmtId="0" fontId="22" fillId="0" borderId="0" xfId="0" applyFont="1"/>
    <xf numFmtId="0" fontId="22" fillId="0" borderId="4" xfId="0" applyFont="1" applyBorder="1" applyAlignment="1">
      <alignment horizontal="left"/>
    </xf>
    <xf numFmtId="165" fontId="33" fillId="0" borderId="4" xfId="0" applyNumberFormat="1" applyFont="1" applyFill="1" applyBorder="1"/>
    <xf numFmtId="43" fontId="33" fillId="0" borderId="4" xfId="2" applyFont="1" applyFill="1" applyBorder="1"/>
    <xf numFmtId="0" fontId="22" fillId="0" borderId="4" xfId="0" applyFont="1" applyFill="1" applyBorder="1" applyAlignment="1">
      <alignment horizontal="left"/>
    </xf>
    <xf numFmtId="0" fontId="28" fillId="0" borderId="4" xfId="1" applyFont="1" applyFill="1" applyBorder="1" applyAlignment="1">
      <alignment horizontal="left" vertical="top" wrapText="1"/>
    </xf>
    <xf numFmtId="0" fontId="33" fillId="0" borderId="4" xfId="0" applyFont="1" applyFill="1" applyBorder="1" applyAlignment="1">
      <alignment horizontal="center"/>
    </xf>
    <xf numFmtId="165" fontId="35" fillId="0" borderId="2" xfId="0" applyNumberFormat="1" applyFont="1" applyFill="1" applyBorder="1"/>
    <xf numFmtId="166" fontId="35" fillId="0" borderId="2" xfId="0" applyNumberFormat="1" applyFont="1" applyFill="1" applyBorder="1"/>
    <xf numFmtId="43" fontId="35" fillId="0" borderId="3" xfId="2" applyFont="1" applyFill="1" applyBorder="1"/>
    <xf numFmtId="165" fontId="33" fillId="0" borderId="0" xfId="0" applyNumberFormat="1" applyFont="1" applyFill="1"/>
    <xf numFmtId="166" fontId="33" fillId="0" borderId="0" xfId="0" applyNumberFormat="1" applyFont="1" applyFill="1"/>
    <xf numFmtId="43" fontId="33" fillId="0" borderId="0" xfId="2" applyFont="1" applyFill="1"/>
    <xf numFmtId="165" fontId="20" fillId="0" borderId="0" xfId="0" applyNumberFormat="1" applyFont="1" applyFill="1"/>
    <xf numFmtId="166" fontId="20" fillId="0" borderId="0" xfId="0" applyNumberFormat="1" applyFont="1" applyFill="1"/>
    <xf numFmtId="43" fontId="20" fillId="0" borderId="0" xfId="2" applyFont="1" applyFill="1"/>
    <xf numFmtId="0" fontId="22" fillId="0" borderId="0" xfId="0" applyFont="1" applyBorder="1" applyAlignment="1">
      <alignment horizontal="left"/>
    </xf>
    <xf numFmtId="0" fontId="28" fillId="0" borderId="0" xfId="1" applyFont="1" applyBorder="1" applyAlignment="1">
      <alignment horizontal="left" vertical="top" wrapText="1"/>
    </xf>
    <xf numFmtId="0" fontId="33" fillId="0" borderId="0" xfId="0" applyFont="1" applyBorder="1" applyAlignment="1">
      <alignment horizontal="center"/>
    </xf>
    <xf numFmtId="165" fontId="33" fillId="0" borderId="0" xfId="0" applyNumberFormat="1" applyFont="1" applyFill="1" applyBorder="1"/>
    <xf numFmtId="166" fontId="33" fillId="0" borderId="0" xfId="0" applyNumberFormat="1" applyFont="1" applyFill="1" applyBorder="1"/>
    <xf numFmtId="43" fontId="33" fillId="0" borderId="0" xfId="2" applyFont="1" applyFill="1" applyBorder="1"/>
    <xf numFmtId="0" fontId="32" fillId="4" borderId="2" xfId="0" applyFont="1" applyFill="1" applyBorder="1"/>
    <xf numFmtId="0" fontId="38" fillId="4" borderId="2" xfId="0" applyFont="1" applyFill="1" applyBorder="1"/>
    <xf numFmtId="0" fontId="39" fillId="0" borderId="0" xfId="0" applyFont="1"/>
    <xf numFmtId="164" fontId="39" fillId="0" borderId="0" xfId="0" applyNumberFormat="1" applyFont="1"/>
    <xf numFmtId="0" fontId="39" fillId="3" borderId="0" xfId="0" applyFont="1" applyFill="1"/>
    <xf numFmtId="0" fontId="39" fillId="2" borderId="0" xfId="0" applyFont="1" applyFill="1"/>
    <xf numFmtId="164" fontId="40" fillId="0" borderId="0" xfId="0" applyNumberFormat="1" applyFont="1"/>
    <xf numFmtId="0" fontId="39" fillId="0" borderId="5" xfId="0" applyFont="1" applyBorder="1"/>
    <xf numFmtId="164" fontId="39" fillId="0" borderId="5" xfId="0" applyNumberFormat="1" applyFont="1" applyBorder="1"/>
    <xf numFmtId="0" fontId="41" fillId="4" borderId="6" xfId="0" applyFont="1" applyFill="1" applyBorder="1"/>
    <xf numFmtId="0" fontId="41" fillId="0" borderId="0" xfId="0" applyFont="1"/>
    <xf numFmtId="0" fontId="42" fillId="0" borderId="0" xfId="0" applyFont="1"/>
    <xf numFmtId="164" fontId="42" fillId="0" borderId="0" xfId="0" applyNumberFormat="1" applyFont="1"/>
    <xf numFmtId="0" fontId="32" fillId="4" borderId="7" xfId="0" applyFont="1" applyFill="1" applyBorder="1"/>
    <xf numFmtId="164" fontId="32" fillId="4" borderId="8" xfId="0" applyNumberFormat="1" applyFont="1" applyFill="1" applyBorder="1"/>
    <xf numFmtId="164" fontId="20" fillId="2" borderId="0" xfId="0" applyNumberFormat="1" applyFont="1" applyFill="1"/>
    <xf numFmtId="0" fontId="20" fillId="2" borderId="0" xfId="0" applyFont="1" applyFill="1"/>
    <xf numFmtId="164" fontId="20" fillId="3" borderId="0" xfId="0" applyNumberFormat="1" applyFont="1" applyFill="1"/>
    <xf numFmtId="0" fontId="20" fillId="3" borderId="0" xfId="0" applyFont="1" applyFill="1"/>
    <xf numFmtId="164" fontId="20" fillId="0" borderId="0" xfId="0" applyNumberFormat="1" applyFont="1"/>
    <xf numFmtId="0" fontId="20" fillId="0" borderId="5" xfId="0" applyFont="1" applyBorder="1"/>
    <xf numFmtId="164" fontId="20" fillId="0" borderId="5" xfId="0" applyNumberFormat="1" applyFont="1" applyBorder="1"/>
    <xf numFmtId="0" fontId="20" fillId="4" borderId="6" xfId="0" applyFont="1" applyFill="1" applyBorder="1"/>
    <xf numFmtId="0" fontId="19" fillId="0" borderId="0" xfId="0" applyFont="1" applyAlignment="1">
      <alignment horizontal="center"/>
    </xf>
    <xf numFmtId="164" fontId="19" fillId="0" borderId="0" xfId="0" applyNumberFormat="1" applyFont="1"/>
    <xf numFmtId="0" fontId="19" fillId="0" borderId="0" xfId="0" applyFont="1"/>
    <xf numFmtId="0" fontId="47" fillId="0" borderId="2" xfId="0" applyFont="1" applyFill="1" applyBorder="1"/>
    <xf numFmtId="0" fontId="46" fillId="0" borderId="2" xfId="0" applyFont="1" applyFill="1" applyBorder="1"/>
    <xf numFmtId="0" fontId="18" fillId="0" borderId="0" xfId="0" applyFont="1" applyAlignment="1">
      <alignment horizontal="left"/>
    </xf>
    <xf numFmtId="4" fontId="18" fillId="0" borderId="0" xfId="0" applyNumberFormat="1" applyFont="1" applyAlignment="1">
      <alignment horizontal="right" wrapText="1"/>
    </xf>
    <xf numFmtId="4" fontId="18" fillId="0" borderId="0" xfId="0" applyNumberFormat="1" applyFont="1" applyAlignment="1" applyProtection="1">
      <alignment horizontal="right"/>
      <protection locked="0"/>
    </xf>
    <xf numFmtId="1" fontId="18" fillId="0" borderId="0" xfId="0" applyNumberFormat="1" applyFont="1" applyAlignment="1">
      <alignment horizontal="left" wrapText="1"/>
    </xf>
    <xf numFmtId="4" fontId="18" fillId="0" borderId="0" xfId="0" applyNumberFormat="1" applyFont="1" applyAlignment="1" applyProtection="1">
      <alignment horizontal="right" wrapText="1"/>
      <protection locked="0"/>
    </xf>
    <xf numFmtId="9" fontId="17" fillId="0" borderId="0" xfId="0" applyNumberFormat="1" applyFont="1" applyAlignment="1">
      <alignment horizontal="left"/>
    </xf>
    <xf numFmtId="4" fontId="17" fillId="0" borderId="0" xfId="0" applyNumberFormat="1" applyFont="1"/>
    <xf numFmtId="4" fontId="2" fillId="0" borderId="0" xfId="0" applyNumberFormat="1" applyFont="1" applyAlignment="1" applyProtection="1">
      <alignment horizontal="right"/>
      <protection locked="0"/>
    </xf>
    <xf numFmtId="4" fontId="18" fillId="0" borderId="0" xfId="0" applyNumberFormat="1" applyFont="1" applyAlignment="1">
      <alignment horizontal="right"/>
    </xf>
    <xf numFmtId="4" fontId="18" fillId="0" borderId="0" xfId="0" applyNumberFormat="1" applyFont="1" applyAlignment="1">
      <alignment horizontal="left" wrapText="1"/>
    </xf>
    <xf numFmtId="49" fontId="18" fillId="0" borderId="0" xfId="0" applyNumberFormat="1" applyFont="1" applyAlignment="1">
      <alignment horizontal="left"/>
    </xf>
    <xf numFmtId="9" fontId="18" fillId="0" borderId="0" xfId="0" applyNumberFormat="1" applyFont="1" applyAlignment="1">
      <alignment horizontal="left"/>
    </xf>
    <xf numFmtId="49" fontId="18" fillId="0" borderId="0" xfId="0" applyNumberFormat="1" applyFont="1" applyFill="1" applyAlignment="1">
      <alignment horizontal="left"/>
    </xf>
    <xf numFmtId="4" fontId="18" fillId="0" borderId="0" xfId="0" applyNumberFormat="1" applyFont="1" applyFill="1" applyAlignment="1">
      <alignment horizontal="right"/>
    </xf>
    <xf numFmtId="4" fontId="18" fillId="0" borderId="0" xfId="0" applyNumberFormat="1" applyFont="1" applyFill="1" applyAlignment="1" applyProtection="1">
      <alignment horizontal="right"/>
      <protection locked="0"/>
    </xf>
    <xf numFmtId="0" fontId="49" fillId="0" borderId="0" xfId="0" applyFont="1" applyFill="1" applyBorder="1" applyAlignment="1">
      <alignment horizontal="left" wrapText="1"/>
    </xf>
    <xf numFmtId="0" fontId="28" fillId="0" borderId="0" xfId="0" applyFont="1" applyAlignment="1">
      <alignment vertical="top" wrapText="1"/>
    </xf>
    <xf numFmtId="0" fontId="22" fillId="0" borderId="0" xfId="0" applyFont="1" applyAlignment="1">
      <alignment vertical="justify" wrapText="1"/>
    </xf>
    <xf numFmtId="0" fontId="22" fillId="0" borderId="0" xfId="0" applyFont="1" applyAlignment="1">
      <alignment vertical="justify"/>
    </xf>
    <xf numFmtId="0" fontId="50" fillId="0" borderId="0" xfId="0" applyFont="1" applyFill="1"/>
    <xf numFmtId="0" fontId="31" fillId="0" borderId="5" xfId="0" applyFont="1" applyFill="1" applyBorder="1"/>
    <xf numFmtId="0" fontId="51" fillId="0" borderId="2" xfId="0" applyFont="1" applyFill="1" applyBorder="1"/>
    <xf numFmtId="49" fontId="28" fillId="0" borderId="0" xfId="0" applyNumberFormat="1" applyFont="1" applyAlignment="1">
      <alignment vertical="top" wrapText="1"/>
    </xf>
    <xf numFmtId="4" fontId="28" fillId="0" borderId="0" xfId="0" applyNumberFormat="1" applyFont="1" applyAlignment="1">
      <alignment vertical="top" wrapText="1"/>
    </xf>
    <xf numFmtId="0" fontId="28" fillId="0" borderId="0" xfId="0" applyFont="1" applyFill="1" applyAlignment="1">
      <alignment vertical="top" wrapText="1"/>
    </xf>
    <xf numFmtId="4" fontId="36" fillId="0" borderId="0" xfId="0" applyNumberFormat="1" applyFont="1" applyAlignment="1">
      <alignment wrapText="1"/>
    </xf>
    <xf numFmtId="4" fontId="36" fillId="0" borderId="0" xfId="0" applyNumberFormat="1" applyFont="1"/>
    <xf numFmtId="4" fontId="36" fillId="0" borderId="0" xfId="8" applyNumberFormat="1" applyFont="1" applyFill="1" applyBorder="1" applyAlignment="1" applyProtection="1">
      <alignment horizontal="right" wrapText="1"/>
    </xf>
    <xf numFmtId="4" fontId="36" fillId="0" borderId="0" xfId="0" applyNumberFormat="1" applyFont="1" applyAlignment="1">
      <alignment horizontal="right" wrapText="1"/>
    </xf>
    <xf numFmtId="3" fontId="36" fillId="0" borderId="0" xfId="0" applyNumberFormat="1" applyFont="1"/>
    <xf numFmtId="3" fontId="36" fillId="0" borderId="0" xfId="0" applyNumberFormat="1" applyFont="1" applyAlignment="1">
      <alignment horizontal="right"/>
    </xf>
    <xf numFmtId="4" fontId="36" fillId="0" borderId="0" xfId="0" applyNumberFormat="1" applyFont="1" applyAlignment="1">
      <alignment horizontal="right"/>
    </xf>
    <xf numFmtId="4" fontId="36" fillId="0" borderId="0" xfId="0" applyNumberFormat="1" applyFont="1" applyFill="1" applyAlignment="1">
      <alignment horizontal="right" wrapText="1"/>
    </xf>
    <xf numFmtId="0" fontId="19" fillId="0" borderId="1" xfId="0" applyFont="1" applyFill="1" applyBorder="1" applyAlignment="1">
      <alignment horizontal="left"/>
    </xf>
    <xf numFmtId="0" fontId="22" fillId="0" borderId="0" xfId="0" applyFont="1" applyFill="1" applyAlignment="1">
      <alignment horizontal="left"/>
    </xf>
    <xf numFmtId="0" fontId="19" fillId="0" borderId="0" xfId="0" applyFont="1" applyFill="1" applyAlignment="1">
      <alignment horizontal="left"/>
    </xf>
    <xf numFmtId="0" fontId="19" fillId="0" borderId="5" xfId="0" applyFont="1" applyFill="1" applyBorder="1" applyAlignment="1">
      <alignment horizontal="left"/>
    </xf>
    <xf numFmtId="0" fontId="24" fillId="0" borderId="1" xfId="0" applyFont="1" applyFill="1" applyBorder="1" applyAlignment="1">
      <alignment horizontal="left"/>
    </xf>
    <xf numFmtId="0" fontId="25" fillId="0" borderId="1" xfId="0" applyFont="1" applyFill="1" applyBorder="1" applyAlignment="1">
      <alignment horizontal="left"/>
    </xf>
    <xf numFmtId="0" fontId="25" fillId="0" borderId="0" xfId="0" applyFont="1" applyFill="1" applyBorder="1" applyAlignment="1">
      <alignment horizontal="left"/>
    </xf>
    <xf numFmtId="0" fontId="22" fillId="0" borderId="0" xfId="0" applyFont="1" applyFill="1" applyBorder="1" applyAlignment="1">
      <alignment horizontal="left"/>
    </xf>
    <xf numFmtId="14" fontId="22" fillId="0" borderId="4" xfId="0" applyNumberFormat="1" applyFont="1" applyFill="1" applyBorder="1" applyAlignment="1">
      <alignment horizontal="left"/>
    </xf>
    <xf numFmtId="0" fontId="49" fillId="0" borderId="0" xfId="0" applyFont="1" applyAlignment="1">
      <alignment horizontal="left" vertical="top" wrapText="1"/>
    </xf>
    <xf numFmtId="49" fontId="49" fillId="0" borderId="0" xfId="0" applyNumberFormat="1" applyFont="1" applyAlignment="1">
      <alignment horizontal="left" vertical="top"/>
    </xf>
    <xf numFmtId="1" fontId="49" fillId="0" borderId="0" xfId="0" applyNumberFormat="1" applyFont="1" applyAlignment="1">
      <alignment horizontal="left" vertical="top" wrapText="1"/>
    </xf>
    <xf numFmtId="0" fontId="49" fillId="0" borderId="0" xfId="0" applyFont="1" applyAlignment="1">
      <alignment horizontal="left" vertical="top"/>
    </xf>
    <xf numFmtId="0" fontId="49" fillId="0" borderId="0" xfId="0" applyNumberFormat="1" applyFont="1" applyAlignment="1">
      <alignment horizontal="left" vertical="top"/>
    </xf>
    <xf numFmtId="49" fontId="49" fillId="0" borderId="0" xfId="0" applyNumberFormat="1" applyFont="1" applyFill="1" applyAlignment="1">
      <alignment horizontal="left" vertical="top"/>
    </xf>
    <xf numFmtId="0" fontId="25" fillId="0" borderId="0" xfId="0" applyFont="1" applyAlignment="1">
      <alignment horizontal="left" vertical="top"/>
    </xf>
    <xf numFmtId="0" fontId="22" fillId="0" borderId="0" xfId="0" applyFont="1" applyAlignment="1">
      <alignment horizontal="left"/>
    </xf>
    <xf numFmtId="0" fontId="25" fillId="0" borderId="0" xfId="0" applyFont="1" applyAlignment="1">
      <alignment horizontal="left"/>
    </xf>
    <xf numFmtId="0" fontId="30" fillId="0" borderId="1" xfId="0" applyFont="1" applyFill="1" applyBorder="1" applyAlignment="1">
      <alignment horizontal="left"/>
    </xf>
    <xf numFmtId="0" fontId="25" fillId="0" borderId="0" xfId="0" applyFont="1" applyFill="1" applyAlignment="1">
      <alignment horizontal="left"/>
    </xf>
    <xf numFmtId="0" fontId="52" fillId="0" borderId="0" xfId="0" applyFont="1" applyFill="1" applyAlignment="1">
      <alignment horizontal="left"/>
    </xf>
    <xf numFmtId="0" fontId="28" fillId="0" borderId="0" xfId="0" applyFont="1" applyAlignment="1">
      <alignment horizontal="left" vertical="top" wrapText="1"/>
    </xf>
    <xf numFmtId="0" fontId="53" fillId="0" borderId="0" xfId="0" applyFont="1" applyFill="1" applyBorder="1" applyAlignment="1">
      <alignment horizontal="left" wrapText="1"/>
    </xf>
    <xf numFmtId="164" fontId="54" fillId="0" borderId="5" xfId="0" applyNumberFormat="1" applyFont="1" applyFill="1" applyBorder="1"/>
    <xf numFmtId="0" fontId="23" fillId="0" borderId="2" xfId="0" applyFont="1" applyFill="1" applyBorder="1"/>
    <xf numFmtId="0" fontId="42" fillId="0" borderId="0" xfId="0" applyFont="1" applyAlignment="1">
      <alignment vertical="center"/>
    </xf>
    <xf numFmtId="0" fontId="43" fillId="0" borderId="0" xfId="0" applyFont="1" applyAlignment="1">
      <alignment vertical="center"/>
    </xf>
    <xf numFmtId="0" fontId="32" fillId="4" borderId="1" xfId="0" applyFont="1" applyFill="1" applyBorder="1"/>
    <xf numFmtId="0" fontId="1" fillId="4" borderId="2" xfId="0" applyFont="1" applyFill="1" applyBorder="1"/>
    <xf numFmtId="0" fontId="1" fillId="4" borderId="3" xfId="0" applyFont="1" applyFill="1" applyBorder="1"/>
    <xf numFmtId="0" fontId="42" fillId="0" borderId="0" xfId="0" applyFont="1" applyAlignment="1">
      <alignment vertical="center" wrapText="1"/>
    </xf>
    <xf numFmtId="0" fontId="47" fillId="3" borderId="1" xfId="0"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20" fillId="4" borderId="1" xfId="0" applyFont="1" applyFill="1" applyBorder="1"/>
    <xf numFmtId="0" fontId="45" fillId="4" borderId="2" xfId="0" applyFont="1" applyFill="1" applyBorder="1"/>
    <xf numFmtId="0" fontId="45" fillId="4" borderId="3" xfId="0" applyFont="1" applyFill="1" applyBorder="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44" fillId="4" borderId="2" xfId="0" applyFont="1" applyFill="1" applyBorder="1"/>
    <xf numFmtId="0" fontId="44" fillId="4" borderId="3" xfId="0" applyFont="1" applyFill="1" applyBorder="1"/>
    <xf numFmtId="4" fontId="20" fillId="0" borderId="0" xfId="0" applyNumberFormat="1" applyFont="1"/>
    <xf numFmtId="0" fontId="20" fillId="0" borderId="0" xfId="0" applyFont="1"/>
    <xf numFmtId="4" fontId="38" fillId="0" borderId="2" xfId="0" applyNumberFormat="1" applyFont="1" applyFill="1" applyBorder="1"/>
    <xf numFmtId="0" fontId="38" fillId="0" borderId="2" xfId="0" applyFont="1" applyFill="1" applyBorder="1"/>
    <xf numFmtId="0" fontId="38" fillId="0" borderId="3" xfId="0" applyFont="1" applyFill="1" applyBorder="1"/>
    <xf numFmtId="4" fontId="20" fillId="0" borderId="0" xfId="0" applyNumberFormat="1" applyFont="1" applyFill="1"/>
    <xf numFmtId="0" fontId="20" fillId="0" borderId="0" xfId="0" applyFont="1" applyFill="1"/>
    <xf numFmtId="4" fontId="38" fillId="4" borderId="2" xfId="0" applyNumberFormat="1" applyFont="1" applyFill="1" applyBorder="1"/>
    <xf numFmtId="0" fontId="38" fillId="0" borderId="2" xfId="0" applyFont="1" applyBorder="1"/>
    <xf numFmtId="0" fontId="38" fillId="0" borderId="3" xfId="0" applyFont="1" applyBorder="1"/>
    <xf numFmtId="4" fontId="19" fillId="0" borderId="0" xfId="0" applyNumberFormat="1" applyFont="1" applyFill="1"/>
    <xf numFmtId="4" fontId="47" fillId="0" borderId="2" xfId="0" applyNumberFormat="1" applyFont="1" applyFill="1" applyBorder="1"/>
    <xf numFmtId="0" fontId="47" fillId="0" borderId="2" xfId="0" applyFont="1" applyFill="1" applyBorder="1"/>
    <xf numFmtId="0" fontId="47" fillId="0" borderId="3" xfId="0" applyFont="1" applyFill="1" applyBorder="1"/>
    <xf numFmtId="4" fontId="46" fillId="0" borderId="2" xfId="0" applyNumberFormat="1" applyFont="1" applyFill="1" applyBorder="1"/>
    <xf numFmtId="0" fontId="46" fillId="0" borderId="2" xfId="0" applyFont="1" applyFill="1" applyBorder="1"/>
    <xf numFmtId="0" fontId="46" fillId="0" borderId="3" xfId="0" applyFont="1" applyFill="1" applyBorder="1"/>
  </cellXfs>
  <cellStyles count="9">
    <cellStyle name="Comma" xfId="2" builtinId="3"/>
    <cellStyle name="Currency" xfId="8" builtinId="4"/>
    <cellStyle name="Euro" xfId="5" xr:uid="{03F606EC-9172-44A3-A0E3-80A51E94FAAC}"/>
    <cellStyle name="Navadno 2" xfId="4" xr:uid="{CEDD056B-19A3-4891-99F1-BAD264113FCF}"/>
    <cellStyle name="Navadno 4" xfId="6" xr:uid="{850F4DF6-500F-4E9B-9B85-E41156C1D925}"/>
    <cellStyle name="Normal" xfId="0" builtinId="0"/>
    <cellStyle name="Normal 4" xfId="1" xr:uid="{00000000-0005-0000-0000-000001000000}"/>
    <cellStyle name="Vejica 2" xfId="7" xr:uid="{3918E215-25D2-490D-B6B2-12A2D30F63A6}"/>
    <cellStyle name="Vejica 3" xfId="3" xr:uid="{3CB0A856-D173-40ED-BABD-54743C5F7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177"/>
  <sheetViews>
    <sheetView view="pageLayout" topLeftCell="A2" zoomScaleNormal="100" zoomScaleSheetLayoutView="98" workbookViewId="0">
      <selection activeCell="C10" sqref="C10"/>
    </sheetView>
  </sheetViews>
  <sheetFormatPr defaultColWidth="9.140625" defaultRowHeight="18.75" x14ac:dyDescent="0.25"/>
  <cols>
    <col min="1" max="1" width="4.28515625" style="142" customWidth="1"/>
    <col min="2" max="2" width="44.5703125" style="142" hidden="1" customWidth="1"/>
    <col min="3" max="3" width="42" style="142" customWidth="1"/>
    <col min="4" max="4" width="34.42578125" style="143" customWidth="1"/>
    <col min="5" max="5" width="9.140625" style="142" customWidth="1"/>
    <col min="6" max="6" width="10.85546875" style="142" customWidth="1"/>
    <col min="7" max="16384" width="9.140625" style="142"/>
  </cols>
  <sheetData>
    <row r="1" spans="2:5" x14ac:dyDescent="0.25">
      <c r="C1" s="92" t="s">
        <v>145</v>
      </c>
    </row>
    <row r="3" spans="2:5" x14ac:dyDescent="0.25">
      <c r="C3" s="92" t="s">
        <v>146</v>
      </c>
    </row>
    <row r="4" spans="2:5" ht="19.5" thickBot="1" x14ac:dyDescent="0.3"/>
    <row r="5" spans="2:5" ht="19.5" thickBot="1" x14ac:dyDescent="0.3">
      <c r="B5" s="228" t="s">
        <v>144</v>
      </c>
      <c r="C5" s="229"/>
      <c r="D5" s="230"/>
    </row>
    <row r="7" spans="2:5" x14ac:dyDescent="0.25">
      <c r="B7" s="144" t="s">
        <v>22</v>
      </c>
      <c r="C7" s="158" t="s">
        <v>90</v>
      </c>
      <c r="D7" s="157">
        <f>SUM('GRADB.DELA-A+B+C'!D12)</f>
        <v>0</v>
      </c>
    </row>
    <row r="9" spans="2:5" x14ac:dyDescent="0.25">
      <c r="B9" s="145" t="s">
        <v>23</v>
      </c>
      <c r="C9" s="156" t="s">
        <v>91</v>
      </c>
      <c r="D9" s="155">
        <f>SUM('OBRT.DELA-A+B+C'!D12)</f>
        <v>0</v>
      </c>
    </row>
    <row r="10" spans="2:5" x14ac:dyDescent="0.25">
      <c r="E10" s="146"/>
    </row>
    <row r="11" spans="2:5" ht="19.5" thickBot="1" x14ac:dyDescent="0.3">
      <c r="B11" s="147"/>
      <c r="C11" s="147"/>
      <c r="D11" s="148"/>
    </row>
    <row r="12" spans="2:5" ht="19.5" thickTop="1" x14ac:dyDescent="0.25"/>
    <row r="13" spans="2:5" s="150" customFormat="1" ht="30.75" x14ac:dyDescent="0.4">
      <c r="B13" s="149"/>
      <c r="C13" s="153" t="s">
        <v>75</v>
      </c>
      <c r="D13" s="154">
        <f>SUM(D7:D10)</f>
        <v>0</v>
      </c>
    </row>
    <row r="15" spans="2:5" x14ac:dyDescent="0.25">
      <c r="B15" s="151"/>
      <c r="C15" s="151"/>
      <c r="D15" s="152"/>
    </row>
    <row r="16" spans="2:5" x14ac:dyDescent="0.25">
      <c r="B16" s="226"/>
      <c r="C16" s="227"/>
      <c r="D16" s="227"/>
    </row>
    <row r="17" spans="2:4" ht="4.5" customHeight="1" x14ac:dyDescent="0.25">
      <c r="B17" s="231"/>
      <c r="C17" s="227"/>
      <c r="D17" s="227"/>
    </row>
    <row r="18" spans="2:4" hidden="1" x14ac:dyDescent="0.25">
      <c r="B18" s="226"/>
      <c r="C18" s="227"/>
      <c r="D18" s="227"/>
    </row>
    <row r="19" spans="2:4" hidden="1" x14ac:dyDescent="0.25">
      <c r="B19" s="151"/>
      <c r="C19" s="151"/>
      <c r="D19" s="152"/>
    </row>
    <row r="20" spans="2:4" hidden="1" x14ac:dyDescent="0.25"/>
    <row r="21" spans="2:4" hidden="1" x14ac:dyDescent="0.25"/>
    <row r="60" spans="2:2" x14ac:dyDescent="0.25">
      <c r="B60" s="142" t="s">
        <v>158</v>
      </c>
    </row>
    <row r="66" spans="2:2" ht="33" customHeight="1" x14ac:dyDescent="0.25"/>
    <row r="67" spans="2:2" ht="59.25" customHeight="1" x14ac:dyDescent="0.25"/>
    <row r="68" spans="2:2" ht="185.25" customHeight="1" x14ac:dyDescent="0.25"/>
    <row r="69" spans="2:2" ht="78" customHeight="1" x14ac:dyDescent="0.25"/>
    <row r="75" spans="2:2" x14ac:dyDescent="0.25">
      <c r="B75" s="142" t="s">
        <v>170</v>
      </c>
    </row>
    <row r="77" spans="2:2" ht="36.75" customHeight="1" x14ac:dyDescent="0.25"/>
    <row r="177" spans="2:5" x14ac:dyDescent="0.25">
      <c r="B177" s="142" t="s">
        <v>171</v>
      </c>
      <c r="E177" s="142">
        <v>1000</v>
      </c>
    </row>
  </sheetData>
  <sheetProtection algorithmName="SHA-512" hashValue="07pMld7mcpuM30PAihICs4D7d4I32C5YRAWJqCJ1DM2pT+rzT2S3aCO09ZQqBqINOghaDK7/bpl3XfjK3NZRCg==" saltValue="kAkzN08zO2FXJiI/P3+0gg==" spinCount="100000" sheet="1" objects="1" scenarios="1"/>
  <mergeCells count="4">
    <mergeCell ref="B18:D18"/>
    <mergeCell ref="B5:D5"/>
    <mergeCell ref="B16:D16"/>
    <mergeCell ref="B17:D17"/>
  </mergeCells>
  <pageMargins left="1.1811023622047245" right="0.39370078740157483" top="0.98425196850393704"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3F3FF-4293-4ADB-9B0F-292190D27188}">
  <sheetPr codeName="Sheet2"/>
  <dimension ref="A1:F78"/>
  <sheetViews>
    <sheetView view="pageLayout" zoomScaleNormal="100" zoomScaleSheetLayoutView="80" workbookViewId="0">
      <selection activeCell="C9" sqref="C9"/>
    </sheetView>
  </sheetViews>
  <sheetFormatPr defaultColWidth="9.140625" defaultRowHeight="19.5" x14ac:dyDescent="0.3"/>
  <cols>
    <col min="1" max="1" width="3.85546875" style="1" customWidth="1"/>
    <col min="2" max="2" width="4.42578125" style="1" customWidth="1"/>
    <col min="3" max="3" width="39.42578125" style="1" customWidth="1"/>
    <col min="4" max="4" width="30.85546875" style="15" customWidth="1"/>
    <col min="5" max="5" width="0.28515625" style="1" customWidth="1"/>
    <col min="6" max="6" width="10.85546875" style="1" customWidth="1"/>
    <col min="7" max="16384" width="9.140625" style="1"/>
  </cols>
  <sheetData>
    <row r="1" spans="1:6" s="12" customFormat="1" ht="18.75" thickBot="1" x14ac:dyDescent="0.3">
      <c r="A1" s="13"/>
      <c r="B1" s="232" t="s">
        <v>83</v>
      </c>
      <c r="C1" s="233"/>
      <c r="D1" s="234"/>
      <c r="E1" s="14"/>
      <c r="F1" s="14"/>
    </row>
    <row r="2" spans="1:6" ht="20.25" thickBot="1" x14ac:dyDescent="0.35">
      <c r="B2" s="92"/>
      <c r="C2" s="92"/>
      <c r="D2" s="159"/>
    </row>
    <row r="3" spans="1:6" s="6" customFormat="1" ht="18.75" thickBot="1" x14ac:dyDescent="0.3">
      <c r="B3" s="235" t="s">
        <v>84</v>
      </c>
      <c r="C3" s="236"/>
      <c r="D3" s="237"/>
    </row>
    <row r="4" spans="1:6" x14ac:dyDescent="0.3">
      <c r="B4" s="92"/>
      <c r="C4" s="92"/>
      <c r="D4" s="159"/>
    </row>
    <row r="5" spans="1:6" x14ac:dyDescent="0.3">
      <c r="B5" s="158" t="s">
        <v>22</v>
      </c>
      <c r="C5" s="158" t="s">
        <v>85</v>
      </c>
      <c r="D5" s="157">
        <f>SUM('GRADBENA DELA'!D9:F9)</f>
        <v>0</v>
      </c>
    </row>
    <row r="6" spans="1:6" x14ac:dyDescent="0.3">
      <c r="B6" s="92"/>
      <c r="C6" s="92"/>
      <c r="D6" s="159"/>
    </row>
    <row r="7" spans="1:6" x14ac:dyDescent="0.3">
      <c r="B7" s="158" t="s">
        <v>23</v>
      </c>
      <c r="C7" s="158" t="s">
        <v>86</v>
      </c>
      <c r="D7" s="157">
        <f>SUM('GRADBENA DELA'!D49:F49)</f>
        <v>0</v>
      </c>
    </row>
    <row r="8" spans="1:6" x14ac:dyDescent="0.3">
      <c r="B8" s="92"/>
      <c r="C8" s="92"/>
      <c r="D8" s="159"/>
      <c r="E8" s="15"/>
    </row>
    <row r="9" spans="1:6" x14ac:dyDescent="0.3">
      <c r="B9" s="158" t="s">
        <v>88</v>
      </c>
      <c r="C9" s="158" t="s">
        <v>87</v>
      </c>
      <c r="D9" s="157">
        <f>SUM('GRADBENA DELA'!D69:F69)</f>
        <v>0</v>
      </c>
    </row>
    <row r="10" spans="1:6" ht="20.25" thickBot="1" x14ac:dyDescent="0.35">
      <c r="B10" s="160"/>
      <c r="C10" s="160"/>
      <c r="D10" s="161"/>
    </row>
    <row r="11" spans="1:6" ht="20.25" thickTop="1" x14ac:dyDescent="0.3">
      <c r="B11" s="92"/>
      <c r="C11" s="92"/>
      <c r="D11" s="159"/>
    </row>
    <row r="12" spans="1:6" s="16" customFormat="1" ht="31.5" x14ac:dyDescent="0.45">
      <c r="B12" s="162"/>
      <c r="C12" s="153" t="s">
        <v>89</v>
      </c>
      <c r="D12" s="154">
        <f>SUM(D5:D9)</f>
        <v>0</v>
      </c>
    </row>
    <row r="14" spans="1:6" x14ac:dyDescent="0.3">
      <c r="B14" s="2"/>
      <c r="C14" s="2"/>
      <c r="D14" s="3"/>
    </row>
    <row r="15" spans="1:6" ht="6" customHeight="1" x14ac:dyDescent="0.3">
      <c r="B15" s="238"/>
      <c r="C15" s="239"/>
      <c r="D15" s="239"/>
    </row>
    <row r="16" spans="1:6" ht="76.5" hidden="1" customHeight="1" x14ac:dyDescent="0.3">
      <c r="B16" s="240"/>
      <c r="C16" s="239"/>
      <c r="D16" s="239"/>
    </row>
    <row r="17" spans="2:4" hidden="1" x14ac:dyDescent="0.3">
      <c r="B17" s="238"/>
      <c r="C17" s="239"/>
      <c r="D17" s="239"/>
    </row>
    <row r="18" spans="2:4" x14ac:dyDescent="0.3">
      <c r="B18" s="2"/>
      <c r="C18" s="2"/>
      <c r="D18" s="3"/>
    </row>
    <row r="67" ht="33" customHeight="1" x14ac:dyDescent="0.3"/>
    <row r="68" ht="59.25" customHeight="1" x14ac:dyDescent="0.3"/>
    <row r="69" ht="185.25" customHeight="1" x14ac:dyDescent="0.3"/>
    <row r="70" ht="78" customHeight="1" x14ac:dyDescent="0.3"/>
    <row r="78" ht="36.75" customHeight="1" x14ac:dyDescent="0.3"/>
  </sheetData>
  <sheetProtection algorithmName="SHA-512" hashValue="2XWdUBk34yG36MAqXR3rPVS5bbdgS28RRK6QefEhlF3HiVD1S42392kNpqHm8fzjeEYey4HXGdjWxaczOPp5BQ==" saltValue="8HlBACIvdyiige5gOdMDRg==" spinCount="100000" sheet="1" objects="1" scenarios="1"/>
  <mergeCells count="5">
    <mergeCell ref="B1:D1"/>
    <mergeCell ref="B3:D3"/>
    <mergeCell ref="B15:D15"/>
    <mergeCell ref="B16:D16"/>
    <mergeCell ref="B17:D17"/>
  </mergeCells>
  <pageMargins left="1.1811023622047245" right="0.39370078740157483" top="0.98425196850393704" bottom="0.59055118110236227"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459CC-9EF3-4BC8-99C7-DBDA9FF009EF}">
  <sheetPr codeName="Sheet3"/>
  <dimension ref="A1:F78"/>
  <sheetViews>
    <sheetView showWhiteSpace="0" view="pageLayout" zoomScale="120" zoomScaleNormal="100" zoomScalePageLayoutView="120" workbookViewId="0">
      <selection activeCell="D5" sqref="D5:D9"/>
    </sheetView>
  </sheetViews>
  <sheetFormatPr defaultColWidth="9.140625" defaultRowHeight="19.5" x14ac:dyDescent="0.3"/>
  <cols>
    <col min="1" max="1" width="4.28515625" style="1" customWidth="1"/>
    <col min="2" max="2" width="3" style="1" customWidth="1"/>
    <col min="3" max="3" width="41.7109375" style="1" customWidth="1"/>
    <col min="4" max="4" width="23.7109375" style="15" customWidth="1"/>
    <col min="5" max="5" width="12.5703125" style="1" customWidth="1"/>
    <col min="6" max="6" width="10.85546875" style="1" customWidth="1"/>
    <col min="7" max="16384" width="9.140625" style="1"/>
  </cols>
  <sheetData>
    <row r="1" spans="1:6" s="165" customFormat="1" ht="18.75" thickBot="1" x14ac:dyDescent="0.25">
      <c r="A1" s="163"/>
      <c r="B1" s="232" t="s">
        <v>83</v>
      </c>
      <c r="C1" s="233"/>
      <c r="D1" s="234"/>
      <c r="E1" s="164"/>
      <c r="F1" s="164"/>
    </row>
    <row r="2" spans="1:6" s="142" customFormat="1" thickBot="1" x14ac:dyDescent="0.3">
      <c r="D2" s="143"/>
    </row>
    <row r="3" spans="1:6" s="90" customFormat="1" ht="18.75" thickBot="1" x14ac:dyDescent="0.3">
      <c r="B3" s="228" t="s">
        <v>84</v>
      </c>
      <c r="C3" s="241"/>
      <c r="D3" s="242"/>
    </row>
    <row r="4" spans="1:6" s="142" customFormat="1" ht="18.75" x14ac:dyDescent="0.25">
      <c r="B4" s="92"/>
      <c r="D4" s="143"/>
    </row>
    <row r="5" spans="1:6" s="92" customFormat="1" ht="15" x14ac:dyDescent="0.2">
      <c r="B5" s="158" t="s">
        <v>22</v>
      </c>
      <c r="C5" s="158" t="s">
        <v>98</v>
      </c>
      <c r="D5" s="157">
        <f>SUM('OBRTNIŠKA DELA '!D14:F14)</f>
        <v>0</v>
      </c>
    </row>
    <row r="6" spans="1:6" s="92" customFormat="1" ht="15" x14ac:dyDescent="0.2">
      <c r="D6" s="159"/>
    </row>
    <row r="7" spans="1:6" s="92" customFormat="1" ht="15" x14ac:dyDescent="0.2">
      <c r="B7" s="158" t="s">
        <v>23</v>
      </c>
      <c r="C7" s="158" t="s">
        <v>99</v>
      </c>
      <c r="D7" s="157">
        <f>SUM('OBRTNIŠKA DELA '!D143:F143)</f>
        <v>0</v>
      </c>
    </row>
    <row r="8" spans="1:6" s="92" customFormat="1" ht="15" x14ac:dyDescent="0.2">
      <c r="D8" s="159"/>
      <c r="E8" s="159"/>
    </row>
    <row r="9" spans="1:6" s="92" customFormat="1" ht="15" x14ac:dyDescent="0.2">
      <c r="B9" s="158" t="s">
        <v>88</v>
      </c>
      <c r="C9" s="158" t="s">
        <v>100</v>
      </c>
      <c r="D9" s="157">
        <f>SUM('OBRTNIŠKA DELA '!D202:F202)</f>
        <v>0</v>
      </c>
    </row>
    <row r="10" spans="1:6" s="142" customFormat="1" thickBot="1" x14ac:dyDescent="0.3">
      <c r="B10" s="147"/>
      <c r="C10" s="147"/>
      <c r="D10" s="148"/>
    </row>
    <row r="11" spans="1:6" s="142" customFormat="1" thickTop="1" x14ac:dyDescent="0.25">
      <c r="D11" s="143"/>
    </row>
    <row r="12" spans="1:6" s="150" customFormat="1" ht="30.75" x14ac:dyDescent="0.4">
      <c r="B12" s="149"/>
      <c r="C12" s="153" t="s">
        <v>89</v>
      </c>
      <c r="D12" s="154">
        <f>SUM(D5:D9)</f>
        <v>0</v>
      </c>
    </row>
    <row r="14" spans="1:6" x14ac:dyDescent="0.3">
      <c r="B14" s="2"/>
      <c r="C14" s="2"/>
      <c r="D14" s="3"/>
    </row>
    <row r="15" spans="1:6" x14ac:dyDescent="0.3">
      <c r="B15" s="2"/>
      <c r="C15" s="2"/>
      <c r="D15" s="3"/>
    </row>
    <row r="29" hidden="1" x14ac:dyDescent="0.3"/>
    <row r="30" hidden="1" x14ac:dyDescent="0.3"/>
    <row r="31" hidden="1" x14ac:dyDescent="0.3"/>
    <row r="32" hidden="1" x14ac:dyDescent="0.3"/>
    <row r="33" hidden="1" x14ac:dyDescent="0.3"/>
    <row r="34" hidden="1" x14ac:dyDescent="0.3"/>
    <row r="35" hidden="1" x14ac:dyDescent="0.3"/>
    <row r="36" hidden="1" x14ac:dyDescent="0.3"/>
    <row r="37" hidden="1" x14ac:dyDescent="0.3"/>
    <row r="38" hidden="1" x14ac:dyDescent="0.3"/>
    <row r="39" hidden="1" x14ac:dyDescent="0.3"/>
    <row r="67" ht="33" customHeight="1" x14ac:dyDescent="0.3"/>
    <row r="68" ht="59.25" customHeight="1" x14ac:dyDescent="0.3"/>
    <row r="69" ht="185.25" customHeight="1" x14ac:dyDescent="0.3"/>
    <row r="70" ht="78" customHeight="1" x14ac:dyDescent="0.3"/>
    <row r="78" ht="36.75" customHeight="1" x14ac:dyDescent="0.3"/>
  </sheetData>
  <sheetProtection algorithmName="SHA-512" hashValue="yhKvh8ZsftFN4HL3x9dnV6Ri0KocwhpnnwZuwYP2NmmNNodgSw2SCp0Hh/VOQnbTbmjx+Msv9ZkAt/4STYh/ag==" saltValue="mBUqF8jYjbKpnB6+Cew4HQ==" spinCount="100000" sheet="1" objects="1" scenarios="1"/>
  <mergeCells count="2">
    <mergeCell ref="B1:D1"/>
    <mergeCell ref="B3:D3"/>
  </mergeCells>
  <pageMargins left="1.1811023622047245" right="0.39370078740157483" top="0.98425196850393704" bottom="0.59055118110236227"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21"/>
  <sheetViews>
    <sheetView view="pageLayout" topLeftCell="A11" zoomScale="120" zoomScaleNormal="100" zoomScaleSheetLayoutView="112" zoomScalePageLayoutView="120" workbookViewId="0">
      <selection activeCell="E23" sqref="E23"/>
    </sheetView>
  </sheetViews>
  <sheetFormatPr defaultColWidth="9.140625" defaultRowHeight="12.75" x14ac:dyDescent="0.2"/>
  <cols>
    <col min="1" max="1" width="6.140625" style="18" customWidth="1"/>
    <col min="2" max="2" width="34.85546875" style="9" customWidth="1"/>
    <col min="3" max="3" width="5.140625" style="5" customWidth="1"/>
    <col min="4" max="4" width="6.7109375" style="7" customWidth="1"/>
    <col min="5" max="5" width="7.85546875" style="8" customWidth="1"/>
    <col min="6" max="6" width="12.28515625" style="17" customWidth="1"/>
    <col min="7" max="16384" width="9.140625" style="9"/>
  </cols>
  <sheetData>
    <row r="1" spans="1:6" s="4" customFormat="1" ht="18.75" thickBot="1" x14ac:dyDescent="0.3">
      <c r="A1" s="79"/>
      <c r="B1" s="140" t="s">
        <v>80</v>
      </c>
      <c r="C1" s="80"/>
      <c r="D1" s="81"/>
      <c r="E1" s="82"/>
      <c r="F1" s="83"/>
    </row>
    <row r="2" spans="1:6" x14ac:dyDescent="0.2">
      <c r="A2" s="84"/>
      <c r="B2" s="85"/>
      <c r="C2" s="86"/>
      <c r="D2" s="87"/>
      <c r="E2" s="88"/>
      <c r="F2" s="89"/>
    </row>
    <row r="3" spans="1:6" ht="18" x14ac:dyDescent="0.25">
      <c r="A3" s="84"/>
      <c r="B3" s="90" t="s">
        <v>24</v>
      </c>
      <c r="C3" s="86"/>
      <c r="D3" s="87"/>
      <c r="E3" s="88"/>
      <c r="F3" s="89"/>
    </row>
    <row r="4" spans="1:6" x14ac:dyDescent="0.2">
      <c r="A4" s="84"/>
      <c r="B4" s="85"/>
      <c r="C4" s="86"/>
      <c r="D4" s="87"/>
      <c r="E4" s="88"/>
      <c r="F4" s="89"/>
    </row>
    <row r="5" spans="1:6" s="4" customFormat="1" ht="15.75" x14ac:dyDescent="0.25">
      <c r="A5" s="91" t="s">
        <v>3</v>
      </c>
      <c r="B5" s="92" t="s">
        <v>180</v>
      </c>
      <c r="C5" s="93"/>
      <c r="D5" s="243">
        <f>SUM(F16)</f>
        <v>0</v>
      </c>
      <c r="E5" s="244"/>
      <c r="F5" s="244"/>
    </row>
    <row r="6" spans="1:6" s="4" customFormat="1" ht="15.75" x14ac:dyDescent="0.25">
      <c r="A6" s="91" t="str">
        <f>A18</f>
        <v>A.1</v>
      </c>
      <c r="B6" s="92" t="str">
        <f>B18</f>
        <v>RUŠITVENA  DELA</v>
      </c>
      <c r="C6" s="93"/>
      <c r="D6" s="243">
        <f>SUM(F33)</f>
        <v>0</v>
      </c>
      <c r="E6" s="244"/>
      <c r="F6" s="244"/>
    </row>
    <row r="7" spans="1:6" s="4" customFormat="1" ht="15.75" x14ac:dyDescent="0.25">
      <c r="A7" s="91" t="str">
        <f>A35</f>
        <v>A.2</v>
      </c>
      <c r="B7" s="92" t="str">
        <f>B35</f>
        <v xml:space="preserve">KANALIZACIJA </v>
      </c>
      <c r="C7" s="93"/>
      <c r="D7" s="243">
        <f>SUM(F41)</f>
        <v>0</v>
      </c>
      <c r="E7" s="243"/>
      <c r="F7" s="243"/>
    </row>
    <row r="8" spans="1:6" s="4" customFormat="1" ht="16.5" thickBot="1" x14ac:dyDescent="0.3">
      <c r="A8" s="91"/>
      <c r="B8" s="92"/>
      <c r="C8" s="93"/>
      <c r="D8" s="94"/>
      <c r="E8" s="95"/>
      <c r="F8" s="96"/>
    </row>
    <row r="9" spans="1:6" s="10" customFormat="1" ht="26.25" thickBot="1" x14ac:dyDescent="0.4">
      <c r="A9" s="97"/>
      <c r="B9" s="141" t="s">
        <v>21</v>
      </c>
      <c r="C9" s="98"/>
      <c r="D9" s="250">
        <f>SUM(D5:F7)</f>
        <v>0</v>
      </c>
      <c r="E9" s="251"/>
      <c r="F9" s="252"/>
    </row>
    <row r="10" spans="1:6" ht="13.5" thickBot="1" x14ac:dyDescent="0.25">
      <c r="A10" s="84"/>
      <c r="B10" s="85"/>
      <c r="C10" s="86"/>
      <c r="D10" s="87"/>
      <c r="E10" s="88"/>
      <c r="F10" s="89"/>
    </row>
    <row r="11" spans="1:6" ht="13.5" thickBot="1" x14ac:dyDescent="0.25">
      <c r="A11" s="99" t="s">
        <v>3</v>
      </c>
      <c r="B11" s="100" t="s">
        <v>4</v>
      </c>
      <c r="C11" s="101"/>
      <c r="D11" s="102"/>
      <c r="E11" s="103"/>
      <c r="F11" s="104"/>
    </row>
    <row r="12" spans="1:6" x14ac:dyDescent="0.2">
      <c r="A12" s="84"/>
      <c r="B12" s="85"/>
      <c r="C12" s="86"/>
      <c r="D12" s="87"/>
      <c r="E12" s="88"/>
      <c r="F12" s="89"/>
    </row>
    <row r="13" spans="1:6" s="21" customFormat="1" x14ac:dyDescent="0.25">
      <c r="A13" s="105" t="s">
        <v>5</v>
      </c>
      <c r="B13" s="106" t="s">
        <v>46</v>
      </c>
      <c r="C13" s="107" t="s">
        <v>6</v>
      </c>
      <c r="D13" s="108">
        <v>1</v>
      </c>
      <c r="E13" s="109">
        <v>0</v>
      </c>
      <c r="F13" s="110">
        <f>SUM(D13*E13)</f>
        <v>0</v>
      </c>
    </row>
    <row r="14" spans="1:6" s="21" customFormat="1" x14ac:dyDescent="0.25">
      <c r="A14" s="105" t="s">
        <v>7</v>
      </c>
      <c r="B14" s="106" t="s">
        <v>235</v>
      </c>
      <c r="C14" s="107" t="s">
        <v>6</v>
      </c>
      <c r="D14" s="108">
        <v>1</v>
      </c>
      <c r="E14" s="109">
        <v>0</v>
      </c>
      <c r="F14" s="110">
        <f>SUM(D14*E14)</f>
        <v>0</v>
      </c>
    </row>
    <row r="15" spans="1:6" ht="51.75" thickBot="1" x14ac:dyDescent="0.25">
      <c r="A15" s="111" t="s">
        <v>7</v>
      </c>
      <c r="B15" s="112" t="s">
        <v>54</v>
      </c>
      <c r="C15" s="113" t="s">
        <v>181</v>
      </c>
      <c r="D15" s="114">
        <v>145</v>
      </c>
      <c r="E15" s="115">
        <v>0</v>
      </c>
      <c r="F15" s="116">
        <f>SUM(D15*E15)</f>
        <v>0</v>
      </c>
    </row>
    <row r="16" spans="1:6" s="11" customFormat="1" ht="13.5" thickBot="1" x14ac:dyDescent="0.25">
      <c r="A16" s="99"/>
      <c r="B16" s="117" t="s">
        <v>2</v>
      </c>
      <c r="C16" s="101"/>
      <c r="D16" s="102"/>
      <c r="E16" s="103"/>
      <c r="F16" s="104">
        <f>SUM(F13:F15)</f>
        <v>0</v>
      </c>
    </row>
    <row r="17" spans="1:6" ht="13.5" thickBot="1" x14ac:dyDescent="0.25">
      <c r="A17" s="84"/>
      <c r="B17" s="118"/>
      <c r="C17" s="86"/>
      <c r="D17" s="87"/>
      <c r="E17" s="88"/>
      <c r="F17" s="89"/>
    </row>
    <row r="18" spans="1:6" ht="13.5" thickBot="1" x14ac:dyDescent="0.25">
      <c r="A18" s="99" t="s">
        <v>0</v>
      </c>
      <c r="B18" s="117" t="s">
        <v>48</v>
      </c>
      <c r="C18" s="101"/>
      <c r="D18" s="102"/>
      <c r="E18" s="103"/>
      <c r="F18" s="104"/>
    </row>
    <row r="19" spans="1:6" x14ac:dyDescent="0.2">
      <c r="A19" s="84"/>
      <c r="B19" s="118"/>
      <c r="C19" s="86"/>
      <c r="D19" s="87"/>
      <c r="E19" s="88"/>
      <c r="F19" s="89"/>
    </row>
    <row r="20" spans="1:6" ht="38.25" x14ac:dyDescent="0.2">
      <c r="A20" s="119" t="s">
        <v>9</v>
      </c>
      <c r="B20" s="112" t="s">
        <v>49</v>
      </c>
      <c r="C20" s="113" t="s">
        <v>8</v>
      </c>
      <c r="D20" s="120">
        <v>7</v>
      </c>
      <c r="E20" s="115">
        <v>0</v>
      </c>
      <c r="F20" s="121">
        <f>SUM(D20*E20)</f>
        <v>0</v>
      </c>
    </row>
    <row r="21" spans="1:6" ht="63.75" x14ac:dyDescent="0.2">
      <c r="A21" s="119" t="s">
        <v>10</v>
      </c>
      <c r="B21" s="112" t="s">
        <v>50</v>
      </c>
      <c r="C21" s="113" t="s">
        <v>47</v>
      </c>
      <c r="D21" s="120">
        <v>31.8</v>
      </c>
      <c r="E21" s="115">
        <v>0</v>
      </c>
      <c r="F21" s="121">
        <f t="shared" ref="F21:F26" si="0">SUM(D21*E21)</f>
        <v>0</v>
      </c>
    </row>
    <row r="22" spans="1:6" s="20" customFormat="1" ht="63.75" x14ac:dyDescent="0.2">
      <c r="A22" s="122" t="s">
        <v>11</v>
      </c>
      <c r="B22" s="123" t="s">
        <v>51</v>
      </c>
      <c r="C22" s="124" t="s">
        <v>47</v>
      </c>
      <c r="D22" s="120">
        <v>71.900000000000006</v>
      </c>
      <c r="E22" s="115">
        <v>0</v>
      </c>
      <c r="F22" s="121">
        <f t="shared" si="0"/>
        <v>0</v>
      </c>
    </row>
    <row r="23" spans="1:6" ht="63.75" x14ac:dyDescent="0.2">
      <c r="A23" s="119" t="s">
        <v>76</v>
      </c>
      <c r="B23" s="112" t="s">
        <v>55</v>
      </c>
      <c r="C23" s="113" t="s">
        <v>181</v>
      </c>
      <c r="D23" s="120">
        <v>96.5</v>
      </c>
      <c r="E23" s="115">
        <v>0</v>
      </c>
      <c r="F23" s="121">
        <f t="shared" si="0"/>
        <v>0</v>
      </c>
    </row>
    <row r="24" spans="1:6" ht="51" x14ac:dyDescent="0.2">
      <c r="A24" s="119" t="s">
        <v>12</v>
      </c>
      <c r="B24" s="112" t="s">
        <v>52</v>
      </c>
      <c r="C24" s="113" t="s">
        <v>181</v>
      </c>
      <c r="D24" s="120">
        <v>10.7</v>
      </c>
      <c r="E24" s="115">
        <v>0</v>
      </c>
      <c r="F24" s="121">
        <f t="shared" si="0"/>
        <v>0</v>
      </c>
    </row>
    <row r="25" spans="1:6" ht="38.25" x14ac:dyDescent="0.2">
      <c r="A25" s="119" t="s">
        <v>13</v>
      </c>
      <c r="B25" s="112" t="s">
        <v>58</v>
      </c>
      <c r="C25" s="113" t="s">
        <v>181</v>
      </c>
      <c r="D25" s="120">
        <v>26.9</v>
      </c>
      <c r="E25" s="115">
        <v>0</v>
      </c>
      <c r="F25" s="121">
        <f>SUM(D25*E25)</f>
        <v>0</v>
      </c>
    </row>
    <row r="26" spans="1:6" ht="51" x14ac:dyDescent="0.2">
      <c r="A26" s="119" t="s">
        <v>14</v>
      </c>
      <c r="B26" s="112" t="s">
        <v>53</v>
      </c>
      <c r="C26" s="113" t="s">
        <v>8</v>
      </c>
      <c r="D26" s="120">
        <v>1</v>
      </c>
      <c r="E26" s="115">
        <v>0</v>
      </c>
      <c r="F26" s="121">
        <f t="shared" si="0"/>
        <v>0</v>
      </c>
    </row>
    <row r="27" spans="1:6" x14ac:dyDescent="0.2">
      <c r="A27" s="119"/>
      <c r="B27" s="112"/>
      <c r="C27" s="113"/>
      <c r="D27" s="120"/>
      <c r="E27" s="115"/>
      <c r="F27" s="121"/>
    </row>
    <row r="28" spans="1:6" s="20" customFormat="1" ht="38.25" x14ac:dyDescent="0.2">
      <c r="A28" s="122" t="s">
        <v>15</v>
      </c>
      <c r="B28" s="123" t="s">
        <v>147</v>
      </c>
      <c r="C28" s="124"/>
      <c r="D28" s="120"/>
      <c r="E28" s="115"/>
      <c r="F28" s="121"/>
    </row>
    <row r="29" spans="1:6" s="20" customFormat="1" x14ac:dyDescent="0.2">
      <c r="A29" s="55"/>
      <c r="B29" s="123"/>
      <c r="C29" s="124"/>
      <c r="D29" s="120"/>
      <c r="E29" s="115"/>
      <c r="F29" s="121"/>
    </row>
    <row r="30" spans="1:6" s="20" customFormat="1" x14ac:dyDescent="0.2">
      <c r="A30" s="55" t="s">
        <v>120</v>
      </c>
      <c r="B30" s="123" t="s">
        <v>135</v>
      </c>
      <c r="C30" s="124" t="s">
        <v>60</v>
      </c>
      <c r="D30" s="120">
        <v>3</v>
      </c>
      <c r="E30" s="115">
        <v>0</v>
      </c>
      <c r="F30" s="121">
        <f>SUM(D30*E30)</f>
        <v>0</v>
      </c>
    </row>
    <row r="31" spans="1:6" s="20" customFormat="1" x14ac:dyDescent="0.2">
      <c r="A31" s="55"/>
      <c r="B31" s="123"/>
      <c r="C31" s="124"/>
      <c r="D31" s="120"/>
      <c r="E31" s="115"/>
      <c r="F31" s="121"/>
    </row>
    <row r="32" spans="1:6" ht="51.75" thickBot="1" x14ac:dyDescent="0.25">
      <c r="A32" s="119" t="s">
        <v>136</v>
      </c>
      <c r="B32" s="112" t="s">
        <v>77</v>
      </c>
      <c r="C32" s="113" t="s">
        <v>182</v>
      </c>
      <c r="D32" s="120">
        <v>15</v>
      </c>
      <c r="E32" s="115">
        <v>0</v>
      </c>
      <c r="F32" s="121">
        <f>SUM(D32*E32)</f>
        <v>0</v>
      </c>
    </row>
    <row r="33" spans="1:6" s="11" customFormat="1" ht="13.5" thickBot="1" x14ac:dyDescent="0.25">
      <c r="A33" s="99"/>
      <c r="B33" s="117" t="s">
        <v>2</v>
      </c>
      <c r="C33" s="101"/>
      <c r="D33" s="125"/>
      <c r="E33" s="126"/>
      <c r="F33" s="127">
        <f>SUM(F20:F32)</f>
        <v>0</v>
      </c>
    </row>
    <row r="34" spans="1:6" ht="35.25" customHeight="1" thickBot="1" x14ac:dyDescent="0.25">
      <c r="A34" s="84"/>
      <c r="B34" s="118"/>
      <c r="C34" s="86"/>
      <c r="D34" s="128"/>
      <c r="E34" s="129"/>
      <c r="F34" s="130"/>
    </row>
    <row r="35" spans="1:6" ht="13.5" thickBot="1" x14ac:dyDescent="0.25">
      <c r="A35" s="99" t="s">
        <v>1</v>
      </c>
      <c r="B35" s="117" t="s">
        <v>56</v>
      </c>
      <c r="C35" s="101"/>
      <c r="D35" s="125"/>
      <c r="E35" s="126"/>
      <c r="F35" s="127"/>
    </row>
    <row r="36" spans="1:6" ht="24.75" customHeight="1" x14ac:dyDescent="0.2">
      <c r="A36" s="84"/>
      <c r="B36" s="118"/>
      <c r="C36" s="86"/>
      <c r="D36" s="128"/>
      <c r="E36" s="129"/>
      <c r="F36" s="130"/>
    </row>
    <row r="37" spans="1:6" ht="51" x14ac:dyDescent="0.2">
      <c r="A37" s="119" t="s">
        <v>16</v>
      </c>
      <c r="B37" s="112" t="s">
        <v>59</v>
      </c>
      <c r="C37" s="113" t="s">
        <v>60</v>
      </c>
      <c r="D37" s="120">
        <v>10.8</v>
      </c>
      <c r="E37" s="115">
        <v>0</v>
      </c>
      <c r="F37" s="121">
        <f>SUM(D37*E37)</f>
        <v>0</v>
      </c>
    </row>
    <row r="38" spans="1:6" ht="51" x14ac:dyDescent="0.2">
      <c r="A38" s="119" t="s">
        <v>17</v>
      </c>
      <c r="B38" s="112" t="s">
        <v>61</v>
      </c>
      <c r="C38" s="113" t="s">
        <v>60</v>
      </c>
      <c r="D38" s="120">
        <v>18.8</v>
      </c>
      <c r="E38" s="115">
        <v>0</v>
      </c>
      <c r="F38" s="121">
        <f>SUM(D38*E38)</f>
        <v>0</v>
      </c>
    </row>
    <row r="39" spans="1:6" ht="51" x14ac:dyDescent="0.2">
      <c r="A39" s="119" t="s">
        <v>18</v>
      </c>
      <c r="B39" s="112" t="s">
        <v>62</v>
      </c>
      <c r="C39" s="113" t="s">
        <v>63</v>
      </c>
      <c r="D39" s="120">
        <v>6</v>
      </c>
      <c r="E39" s="115">
        <v>0</v>
      </c>
      <c r="F39" s="121">
        <f>SUM(D39*E39)</f>
        <v>0</v>
      </c>
    </row>
    <row r="40" spans="1:6" ht="13.5" thickBot="1" x14ac:dyDescent="0.25">
      <c r="A40" s="84"/>
      <c r="B40" s="118"/>
      <c r="C40" s="86"/>
      <c r="D40" s="128"/>
      <c r="E40" s="129"/>
      <c r="F40" s="130"/>
    </row>
    <row r="41" spans="1:6" s="11" customFormat="1" ht="13.5" thickBot="1" x14ac:dyDescent="0.25">
      <c r="A41" s="99"/>
      <c r="B41" s="117" t="s">
        <v>2</v>
      </c>
      <c r="C41" s="101"/>
      <c r="D41" s="125"/>
      <c r="E41" s="126"/>
      <c r="F41" s="127">
        <f>SUM(F37:F40)</f>
        <v>0</v>
      </c>
    </row>
    <row r="42" spans="1:6" ht="13.5" thickBot="1" x14ac:dyDescent="0.25">
      <c r="A42" s="84"/>
      <c r="B42" s="118"/>
      <c r="C42" s="86"/>
      <c r="D42" s="128"/>
      <c r="E42" s="129"/>
      <c r="F42" s="130"/>
    </row>
    <row r="43" spans="1:6" s="4" customFormat="1" ht="18.75" thickBot="1" x14ac:dyDescent="0.3">
      <c r="A43" s="79"/>
      <c r="B43" s="140" t="s">
        <v>81</v>
      </c>
      <c r="C43" s="80"/>
      <c r="D43" s="28"/>
      <c r="E43" s="29"/>
      <c r="F43" s="30"/>
    </row>
    <row r="44" spans="1:6" x14ac:dyDescent="0.2">
      <c r="A44" s="84"/>
      <c r="B44" s="85"/>
      <c r="C44" s="86"/>
      <c r="D44" s="128"/>
      <c r="E44" s="129"/>
      <c r="F44" s="130"/>
    </row>
    <row r="45" spans="1:6" ht="18" x14ac:dyDescent="0.25">
      <c r="A45" s="84"/>
      <c r="B45" s="90" t="s">
        <v>24</v>
      </c>
      <c r="C45" s="86"/>
      <c r="D45" s="128"/>
      <c r="E45" s="129"/>
      <c r="F45" s="130"/>
    </row>
    <row r="46" spans="1:6" x14ac:dyDescent="0.2">
      <c r="A46" s="84"/>
      <c r="B46" s="85"/>
      <c r="C46" s="86"/>
      <c r="D46" s="128"/>
      <c r="E46" s="129"/>
      <c r="F46" s="130"/>
    </row>
    <row r="47" spans="1:6" ht="15" x14ac:dyDescent="0.2">
      <c r="A47" s="91" t="s">
        <v>28</v>
      </c>
      <c r="B47" s="92" t="str">
        <f>B51</f>
        <v>RUŠITVENA  DELA</v>
      </c>
      <c r="C47" s="93"/>
      <c r="D47" s="248">
        <f>SUM(F61)</f>
        <v>0</v>
      </c>
      <c r="E47" s="249"/>
      <c r="F47" s="249"/>
    </row>
    <row r="48" spans="1:6" ht="15.75" thickBot="1" x14ac:dyDescent="0.25">
      <c r="A48" s="91"/>
      <c r="B48" s="92"/>
      <c r="C48" s="93"/>
      <c r="D48" s="131"/>
      <c r="E48" s="132"/>
      <c r="F48" s="133"/>
    </row>
    <row r="49" spans="1:6" ht="26.25" thickBot="1" x14ac:dyDescent="0.4">
      <c r="A49" s="97"/>
      <c r="B49" s="141" t="s">
        <v>21</v>
      </c>
      <c r="C49" s="98"/>
      <c r="D49" s="245">
        <f>SUM(D47:F47)</f>
        <v>0</v>
      </c>
      <c r="E49" s="246"/>
      <c r="F49" s="247"/>
    </row>
    <row r="50" spans="1:6" ht="13.5" thickBot="1" x14ac:dyDescent="0.25">
      <c r="A50" s="84"/>
      <c r="B50" s="85"/>
      <c r="C50" s="86"/>
      <c r="D50" s="128"/>
      <c r="E50" s="129"/>
      <c r="F50" s="130"/>
    </row>
    <row r="51" spans="1:6" ht="13.5" thickBot="1" x14ac:dyDescent="0.25">
      <c r="A51" s="99" t="s">
        <v>28</v>
      </c>
      <c r="B51" s="117" t="s">
        <v>48</v>
      </c>
      <c r="C51" s="101"/>
      <c r="D51" s="125"/>
      <c r="E51" s="126"/>
      <c r="F51" s="127"/>
    </row>
    <row r="52" spans="1:6" x14ac:dyDescent="0.2">
      <c r="A52" s="84"/>
      <c r="B52" s="118"/>
      <c r="C52" s="86"/>
      <c r="D52" s="128"/>
      <c r="E52" s="129"/>
      <c r="F52" s="130"/>
    </row>
    <row r="53" spans="1:6" ht="38.25" x14ac:dyDescent="0.2">
      <c r="A53" s="119" t="s">
        <v>33</v>
      </c>
      <c r="B53" s="112" t="s">
        <v>49</v>
      </c>
      <c r="C53" s="113" t="s">
        <v>8</v>
      </c>
      <c r="D53" s="120">
        <v>1</v>
      </c>
      <c r="E53" s="115">
        <v>0</v>
      </c>
      <c r="F53" s="121">
        <f>SUM(D53*E53)</f>
        <v>0</v>
      </c>
    </row>
    <row r="54" spans="1:6" ht="63.75" x14ac:dyDescent="0.2">
      <c r="A54" s="119" t="s">
        <v>34</v>
      </c>
      <c r="B54" s="112" t="s">
        <v>78</v>
      </c>
      <c r="C54" s="113" t="s">
        <v>47</v>
      </c>
      <c r="D54" s="120">
        <v>9.44</v>
      </c>
      <c r="E54" s="115">
        <v>0</v>
      </c>
      <c r="F54" s="121">
        <f t="shared" ref="F54:F60" si="1">SUM(D54*E54)</f>
        <v>0</v>
      </c>
    </row>
    <row r="55" spans="1:6" ht="63.75" x14ac:dyDescent="0.2">
      <c r="A55" s="119" t="s">
        <v>74</v>
      </c>
      <c r="B55" s="112" t="s">
        <v>55</v>
      </c>
      <c r="C55" s="113" t="s">
        <v>181</v>
      </c>
      <c r="D55" s="120">
        <v>15.55</v>
      </c>
      <c r="E55" s="115">
        <v>0</v>
      </c>
      <c r="F55" s="121">
        <f t="shared" si="1"/>
        <v>0</v>
      </c>
    </row>
    <row r="56" spans="1:6" ht="38.25" x14ac:dyDescent="0.2">
      <c r="A56" s="119" t="s">
        <v>101</v>
      </c>
      <c r="B56" s="112" t="s">
        <v>79</v>
      </c>
      <c r="C56" s="113" t="s">
        <v>8</v>
      </c>
      <c r="D56" s="120">
        <v>1</v>
      </c>
      <c r="E56" s="115">
        <v>0</v>
      </c>
      <c r="F56" s="121">
        <f t="shared" si="1"/>
        <v>0</v>
      </c>
    </row>
    <row r="57" spans="1:6" ht="25.5" x14ac:dyDescent="0.2">
      <c r="A57" s="119" t="s">
        <v>142</v>
      </c>
      <c r="B57" s="112" t="s">
        <v>148</v>
      </c>
      <c r="C57" s="113" t="s">
        <v>63</v>
      </c>
      <c r="D57" s="120">
        <v>1</v>
      </c>
      <c r="E57" s="115">
        <v>0</v>
      </c>
      <c r="F57" s="121">
        <f t="shared" si="1"/>
        <v>0</v>
      </c>
    </row>
    <row r="58" spans="1:6" ht="25.5" x14ac:dyDescent="0.2">
      <c r="A58" s="119" t="s">
        <v>143</v>
      </c>
      <c r="B58" s="112" t="s">
        <v>149</v>
      </c>
      <c r="C58" s="113" t="s">
        <v>8</v>
      </c>
      <c r="D58" s="120">
        <v>1</v>
      </c>
      <c r="E58" s="115">
        <v>0</v>
      </c>
      <c r="F58" s="121">
        <f t="shared" si="1"/>
        <v>0</v>
      </c>
    </row>
    <row r="59" spans="1:6" x14ac:dyDescent="0.2">
      <c r="A59" s="119" t="s">
        <v>102</v>
      </c>
      <c r="B59" s="112"/>
      <c r="C59" s="113"/>
      <c r="D59" s="120"/>
      <c r="E59" s="115"/>
      <c r="F59" s="121"/>
    </row>
    <row r="60" spans="1:6" ht="51.75" thickBot="1" x14ac:dyDescent="0.25">
      <c r="A60" s="119" t="s">
        <v>103</v>
      </c>
      <c r="B60" s="112" t="s">
        <v>77</v>
      </c>
      <c r="C60" s="113" t="s">
        <v>182</v>
      </c>
      <c r="D60" s="120">
        <v>1.5</v>
      </c>
      <c r="E60" s="115">
        <v>0</v>
      </c>
      <c r="F60" s="121">
        <f t="shared" si="1"/>
        <v>0</v>
      </c>
    </row>
    <row r="61" spans="1:6" ht="13.5" thickBot="1" x14ac:dyDescent="0.25">
      <c r="A61" s="99"/>
      <c r="B61" s="117" t="s">
        <v>2</v>
      </c>
      <c r="C61" s="101"/>
      <c r="D61" s="125"/>
      <c r="E61" s="126"/>
      <c r="F61" s="127">
        <f>SUM(F53:F60)</f>
        <v>0</v>
      </c>
    </row>
    <row r="62" spans="1:6" ht="13.5" thickBot="1" x14ac:dyDescent="0.25">
      <c r="A62" s="84"/>
      <c r="B62" s="118"/>
      <c r="C62" s="86"/>
      <c r="D62" s="128"/>
      <c r="E62" s="129"/>
      <c r="F62" s="130"/>
    </row>
    <row r="63" spans="1:6" s="4" customFormat="1" ht="18.75" thickBot="1" x14ac:dyDescent="0.3">
      <c r="A63" s="79"/>
      <c r="B63" s="140" t="s">
        <v>82</v>
      </c>
      <c r="C63" s="80"/>
      <c r="D63" s="28"/>
      <c r="E63" s="29"/>
      <c r="F63" s="30"/>
    </row>
    <row r="64" spans="1:6" x14ac:dyDescent="0.2">
      <c r="A64" s="84"/>
      <c r="B64" s="85"/>
      <c r="C64" s="86"/>
      <c r="D64" s="128"/>
      <c r="E64" s="129"/>
      <c r="F64" s="130"/>
    </row>
    <row r="65" spans="1:6" ht="18" x14ac:dyDescent="0.25">
      <c r="A65" s="84"/>
      <c r="B65" s="90" t="s">
        <v>24</v>
      </c>
      <c r="C65" s="86"/>
      <c r="D65" s="128"/>
      <c r="E65" s="129"/>
      <c r="F65" s="130"/>
    </row>
    <row r="66" spans="1:6" x14ac:dyDescent="0.2">
      <c r="A66" s="84"/>
      <c r="B66" s="85"/>
      <c r="C66" s="86"/>
      <c r="D66" s="128"/>
      <c r="E66" s="129"/>
      <c r="F66" s="130"/>
    </row>
    <row r="67" spans="1:6" ht="33" customHeight="1" x14ac:dyDescent="0.2">
      <c r="A67" s="91" t="s">
        <v>104</v>
      </c>
      <c r="B67" s="92" t="str">
        <f>B71</f>
        <v>RUŠITVENA  DELA</v>
      </c>
      <c r="C67" s="93"/>
      <c r="D67" s="248">
        <f>SUM(F76)</f>
        <v>0</v>
      </c>
      <c r="E67" s="249"/>
      <c r="F67" s="249"/>
    </row>
    <row r="68" spans="1:6" ht="18.75" customHeight="1" thickBot="1" x14ac:dyDescent="0.25">
      <c r="A68" s="91"/>
      <c r="B68" s="92"/>
      <c r="C68" s="93"/>
      <c r="D68" s="131"/>
      <c r="E68" s="132"/>
      <c r="F68" s="133"/>
    </row>
    <row r="69" spans="1:6" ht="33.75" customHeight="1" thickBot="1" x14ac:dyDescent="0.4">
      <c r="A69" s="97"/>
      <c r="B69" s="141" t="s">
        <v>21</v>
      </c>
      <c r="C69" s="98"/>
      <c r="D69" s="245">
        <f>SUM(D67:F67)</f>
        <v>0</v>
      </c>
      <c r="E69" s="246"/>
      <c r="F69" s="247"/>
    </row>
    <row r="70" spans="1:6" ht="24.75" customHeight="1" thickBot="1" x14ac:dyDescent="0.25">
      <c r="A70" s="84"/>
      <c r="B70" s="85"/>
      <c r="C70" s="86"/>
      <c r="D70" s="128"/>
      <c r="E70" s="129"/>
      <c r="F70" s="130"/>
    </row>
    <row r="71" spans="1:6" ht="13.5" thickBot="1" x14ac:dyDescent="0.25">
      <c r="A71" s="99" t="s">
        <v>105</v>
      </c>
      <c r="B71" s="117" t="s">
        <v>48</v>
      </c>
      <c r="C71" s="101"/>
      <c r="D71" s="125"/>
      <c r="E71" s="126"/>
      <c r="F71" s="127"/>
    </row>
    <row r="72" spans="1:6" x14ac:dyDescent="0.2">
      <c r="A72" s="84"/>
      <c r="B72" s="118"/>
      <c r="C72" s="86"/>
      <c r="D72" s="128"/>
      <c r="E72" s="129"/>
      <c r="F72" s="130"/>
    </row>
    <row r="73" spans="1:6" ht="33" customHeight="1" x14ac:dyDescent="0.2">
      <c r="A73" s="119" t="s">
        <v>106</v>
      </c>
      <c r="B73" s="112" t="s">
        <v>138</v>
      </c>
      <c r="C73" s="113" t="s">
        <v>60</v>
      </c>
      <c r="D73" s="120">
        <v>3.43</v>
      </c>
      <c r="E73" s="115">
        <v>0</v>
      </c>
      <c r="F73" s="121">
        <f>SUM(D73*E73)</f>
        <v>0</v>
      </c>
    </row>
    <row r="74" spans="1:6" ht="35.25" customHeight="1" x14ac:dyDescent="0.2">
      <c r="A74" s="134" t="s">
        <v>153</v>
      </c>
      <c r="B74" s="135" t="s">
        <v>166</v>
      </c>
      <c r="C74" s="136" t="s">
        <v>6</v>
      </c>
      <c r="D74" s="137">
        <v>1</v>
      </c>
      <c r="E74" s="138">
        <v>0</v>
      </c>
      <c r="F74" s="139">
        <f>SUM(D74*E74)</f>
        <v>0</v>
      </c>
    </row>
    <row r="75" spans="1:6" ht="77.25" thickBot="1" x14ac:dyDescent="0.25">
      <c r="A75" s="134" t="s">
        <v>167</v>
      </c>
      <c r="B75" s="135" t="s">
        <v>169</v>
      </c>
      <c r="C75" s="136" t="s">
        <v>168</v>
      </c>
      <c r="D75" s="137">
        <v>1</v>
      </c>
      <c r="E75" s="138">
        <v>0</v>
      </c>
      <c r="F75" s="139">
        <f>SUM(D75*E75)</f>
        <v>0</v>
      </c>
    </row>
    <row r="76" spans="1:6" ht="13.5" thickBot="1" x14ac:dyDescent="0.25">
      <c r="A76" s="99"/>
      <c r="B76" s="117"/>
      <c r="C76" s="101"/>
      <c r="D76" s="102" t="s">
        <v>2</v>
      </c>
      <c r="E76" s="103"/>
      <c r="F76" s="104">
        <f>SUM(F73:F75)</f>
        <v>0</v>
      </c>
    </row>
    <row r="77" spans="1:6" x14ac:dyDescent="0.2">
      <c r="A77" s="84"/>
      <c r="B77" s="85"/>
      <c r="C77" s="86"/>
      <c r="D77" s="87"/>
      <c r="E77" s="88"/>
      <c r="F77" s="89"/>
    </row>
    <row r="78" spans="1:6" ht="36.75" customHeight="1" x14ac:dyDescent="0.2">
      <c r="A78" s="84"/>
      <c r="B78" s="85"/>
      <c r="C78" s="86"/>
      <c r="D78" s="87"/>
      <c r="E78" s="88"/>
      <c r="F78" s="89"/>
    </row>
    <row r="79" spans="1:6" x14ac:dyDescent="0.2">
      <c r="A79" s="84"/>
      <c r="B79" s="85"/>
      <c r="C79" s="86"/>
      <c r="D79" s="87"/>
      <c r="E79" s="88"/>
      <c r="F79" s="89"/>
    </row>
    <row r="80" spans="1:6" x14ac:dyDescent="0.2">
      <c r="A80" s="84"/>
      <c r="B80" s="85"/>
      <c r="C80" s="86"/>
      <c r="D80" s="87"/>
      <c r="E80" s="88"/>
      <c r="F80" s="89"/>
    </row>
    <row r="81" spans="1:6" x14ac:dyDescent="0.2">
      <c r="A81" s="84"/>
      <c r="B81" s="85"/>
      <c r="C81" s="86"/>
      <c r="D81" s="87"/>
      <c r="E81" s="88"/>
      <c r="F81" s="89"/>
    </row>
    <row r="82" spans="1:6" x14ac:dyDescent="0.2">
      <c r="A82" s="84"/>
      <c r="B82" s="85"/>
      <c r="C82" s="86"/>
      <c r="D82" s="87"/>
      <c r="E82" s="88"/>
      <c r="F82" s="89"/>
    </row>
    <row r="83" spans="1:6" x14ac:dyDescent="0.2">
      <c r="A83" s="84"/>
      <c r="B83" s="85"/>
      <c r="C83" s="86"/>
      <c r="D83" s="87"/>
      <c r="E83" s="88"/>
      <c r="F83" s="89"/>
    </row>
    <row r="84" spans="1:6" ht="11.25" customHeight="1" x14ac:dyDescent="0.2">
      <c r="A84" s="84"/>
      <c r="B84" s="85"/>
      <c r="C84" s="86"/>
      <c r="D84" s="87"/>
      <c r="E84" s="88"/>
      <c r="F84" s="89"/>
    </row>
    <row r="85" spans="1:6" hidden="1" x14ac:dyDescent="0.2">
      <c r="A85" s="84"/>
      <c r="B85" s="85"/>
      <c r="C85" s="86"/>
      <c r="D85" s="87"/>
      <c r="E85" s="88"/>
      <c r="F85" s="89"/>
    </row>
    <row r="86" spans="1:6" hidden="1" x14ac:dyDescent="0.2">
      <c r="A86" s="84"/>
      <c r="B86" s="85"/>
      <c r="C86" s="86"/>
      <c r="D86" s="87"/>
      <c r="E86" s="88"/>
      <c r="F86" s="89"/>
    </row>
    <row r="87" spans="1:6" hidden="1" x14ac:dyDescent="0.2">
      <c r="A87" s="84"/>
      <c r="B87" s="85"/>
      <c r="C87" s="86"/>
      <c r="D87" s="87"/>
      <c r="E87" s="88"/>
      <c r="F87" s="89"/>
    </row>
    <row r="88" spans="1:6" hidden="1" x14ac:dyDescent="0.2">
      <c r="A88" s="84"/>
      <c r="B88" s="85"/>
      <c r="C88" s="86"/>
      <c r="D88" s="87"/>
      <c r="E88" s="88"/>
      <c r="F88" s="89"/>
    </row>
    <row r="89" spans="1:6" hidden="1" x14ac:dyDescent="0.2">
      <c r="A89" s="84"/>
      <c r="B89" s="85"/>
      <c r="C89" s="86"/>
      <c r="D89" s="87"/>
      <c r="E89" s="88"/>
      <c r="F89" s="89"/>
    </row>
    <row r="90" spans="1:6" hidden="1" x14ac:dyDescent="0.2">
      <c r="A90" s="84"/>
      <c r="B90" s="85"/>
      <c r="C90" s="86"/>
      <c r="D90" s="87"/>
      <c r="E90" s="88"/>
      <c r="F90" s="89"/>
    </row>
    <row r="91" spans="1:6" hidden="1" x14ac:dyDescent="0.2">
      <c r="A91" s="84"/>
      <c r="B91" s="85"/>
      <c r="C91" s="86"/>
      <c r="D91" s="87"/>
      <c r="E91" s="88"/>
      <c r="F91" s="89"/>
    </row>
    <row r="92" spans="1:6" hidden="1" x14ac:dyDescent="0.2">
      <c r="A92" s="84"/>
      <c r="B92" s="85"/>
      <c r="C92" s="86"/>
      <c r="D92" s="87"/>
      <c r="E92" s="88"/>
      <c r="F92" s="89"/>
    </row>
    <row r="93" spans="1:6" hidden="1" x14ac:dyDescent="0.2">
      <c r="A93" s="84"/>
      <c r="B93" s="85"/>
      <c r="C93" s="86"/>
      <c r="D93" s="87"/>
      <c r="E93" s="88"/>
      <c r="F93" s="89"/>
    </row>
    <row r="94" spans="1:6" hidden="1" x14ac:dyDescent="0.2">
      <c r="A94" s="84"/>
      <c r="B94" s="85"/>
      <c r="C94" s="86"/>
      <c r="D94" s="87"/>
      <c r="E94" s="88"/>
      <c r="F94" s="89"/>
    </row>
    <row r="95" spans="1:6" hidden="1" x14ac:dyDescent="0.2">
      <c r="A95" s="84"/>
      <c r="B95" s="85"/>
      <c r="C95" s="86"/>
      <c r="D95" s="87"/>
      <c r="E95" s="88"/>
      <c r="F95" s="89"/>
    </row>
    <row r="96" spans="1:6" hidden="1" x14ac:dyDescent="0.2">
      <c r="A96" s="84"/>
      <c r="B96" s="85"/>
      <c r="C96" s="86"/>
      <c r="D96" s="87"/>
      <c r="E96" s="88"/>
      <c r="F96" s="89"/>
    </row>
    <row r="97" spans="1:6" hidden="1" x14ac:dyDescent="0.2">
      <c r="A97" s="84"/>
      <c r="B97" s="85"/>
      <c r="C97" s="86"/>
      <c r="D97" s="87"/>
      <c r="E97" s="88"/>
      <c r="F97" s="89"/>
    </row>
    <row r="98" spans="1:6" hidden="1" x14ac:dyDescent="0.2">
      <c r="A98" s="84"/>
      <c r="B98" s="85"/>
      <c r="C98" s="86"/>
      <c r="D98" s="87"/>
      <c r="E98" s="88"/>
      <c r="F98" s="89"/>
    </row>
    <row r="99" spans="1:6" hidden="1" x14ac:dyDescent="0.2">
      <c r="A99" s="84"/>
      <c r="B99" s="85"/>
      <c r="C99" s="86"/>
      <c r="D99" s="87"/>
      <c r="E99" s="88"/>
      <c r="F99" s="89"/>
    </row>
    <row r="100" spans="1:6" hidden="1" x14ac:dyDescent="0.2">
      <c r="A100" s="84"/>
      <c r="B100" s="85"/>
      <c r="C100" s="86"/>
      <c r="D100" s="87"/>
      <c r="E100" s="88"/>
      <c r="F100" s="89"/>
    </row>
    <row r="101" spans="1:6" x14ac:dyDescent="0.2">
      <c r="A101" s="84"/>
      <c r="B101" s="85"/>
      <c r="C101" s="86"/>
      <c r="D101" s="87"/>
      <c r="E101" s="88"/>
      <c r="F101" s="89"/>
    </row>
    <row r="102" spans="1:6" x14ac:dyDescent="0.2">
      <c r="A102" s="84"/>
      <c r="B102" s="85"/>
      <c r="C102" s="86"/>
      <c r="D102" s="87"/>
      <c r="E102" s="88"/>
      <c r="F102" s="89"/>
    </row>
    <row r="103" spans="1:6" x14ac:dyDescent="0.2">
      <c r="A103" s="84"/>
      <c r="B103" s="85"/>
      <c r="C103" s="86"/>
      <c r="D103" s="87"/>
      <c r="E103" s="88"/>
      <c r="F103" s="89"/>
    </row>
    <row r="104" spans="1:6" x14ac:dyDescent="0.2">
      <c r="A104" s="84"/>
      <c r="B104" s="85"/>
      <c r="C104" s="86"/>
      <c r="D104" s="87"/>
      <c r="E104" s="88"/>
      <c r="F104" s="89"/>
    </row>
    <row r="105" spans="1:6" x14ac:dyDescent="0.2">
      <c r="A105" s="84"/>
      <c r="B105" s="85"/>
      <c r="C105" s="86"/>
      <c r="D105" s="87"/>
      <c r="E105" s="88"/>
      <c r="F105" s="89"/>
    </row>
    <row r="106" spans="1:6" x14ac:dyDescent="0.2">
      <c r="A106" s="84"/>
      <c r="B106" s="85"/>
      <c r="C106" s="86"/>
      <c r="D106" s="87"/>
      <c r="E106" s="88"/>
      <c r="F106" s="89"/>
    </row>
    <row r="107" spans="1:6" x14ac:dyDescent="0.2">
      <c r="A107" s="84"/>
      <c r="B107" s="85"/>
      <c r="C107" s="86"/>
      <c r="D107" s="87"/>
      <c r="E107" s="88"/>
      <c r="F107" s="89"/>
    </row>
    <row r="108" spans="1:6" x14ac:dyDescent="0.2">
      <c r="A108" s="84"/>
      <c r="B108" s="85"/>
      <c r="C108" s="86"/>
      <c r="D108" s="87"/>
      <c r="E108" s="88"/>
      <c r="F108" s="89"/>
    </row>
    <row r="109" spans="1:6" x14ac:dyDescent="0.2">
      <c r="A109" s="84"/>
      <c r="B109" s="85"/>
      <c r="C109" s="86"/>
      <c r="D109" s="87"/>
      <c r="E109" s="88"/>
      <c r="F109" s="89"/>
    </row>
    <row r="110" spans="1:6" x14ac:dyDescent="0.2">
      <c r="A110" s="84"/>
      <c r="B110" s="85"/>
      <c r="C110" s="86"/>
      <c r="D110" s="87"/>
      <c r="E110" s="88"/>
      <c r="F110" s="89"/>
    </row>
    <row r="111" spans="1:6" x14ac:dyDescent="0.2">
      <c r="A111" s="84"/>
      <c r="B111" s="85"/>
      <c r="C111" s="86"/>
      <c r="D111" s="87"/>
      <c r="E111" s="88"/>
      <c r="F111" s="89"/>
    </row>
    <row r="112" spans="1:6" x14ac:dyDescent="0.2">
      <c r="A112" s="84"/>
      <c r="B112" s="85"/>
      <c r="C112" s="86"/>
      <c r="D112" s="87"/>
      <c r="E112" s="88"/>
      <c r="F112" s="89"/>
    </row>
    <row r="113" spans="1:6" x14ac:dyDescent="0.2">
      <c r="A113" s="84"/>
      <c r="B113" s="85"/>
      <c r="C113" s="86"/>
      <c r="D113" s="87"/>
      <c r="E113" s="88"/>
      <c r="F113" s="89"/>
    </row>
    <row r="114" spans="1:6" x14ac:dyDescent="0.2">
      <c r="A114" s="84"/>
      <c r="B114" s="85"/>
      <c r="C114" s="86"/>
      <c r="D114" s="87"/>
      <c r="E114" s="88"/>
      <c r="F114" s="89"/>
    </row>
    <row r="115" spans="1:6" x14ac:dyDescent="0.2">
      <c r="A115" s="84"/>
      <c r="B115" s="85"/>
      <c r="C115" s="86"/>
      <c r="D115" s="87"/>
      <c r="E115" s="88"/>
      <c r="F115" s="89"/>
    </row>
    <row r="116" spans="1:6" x14ac:dyDescent="0.2">
      <c r="A116" s="84"/>
      <c r="B116" s="85"/>
      <c r="C116" s="86"/>
      <c r="D116" s="87"/>
      <c r="E116" s="88"/>
      <c r="F116" s="89"/>
    </row>
    <row r="117" spans="1:6" x14ac:dyDescent="0.2">
      <c r="A117" s="84"/>
      <c r="B117" s="85"/>
      <c r="C117" s="86"/>
      <c r="D117" s="87"/>
      <c r="E117" s="88"/>
      <c r="F117" s="89"/>
    </row>
    <row r="118" spans="1:6" x14ac:dyDescent="0.2">
      <c r="A118" s="84"/>
      <c r="B118" s="85"/>
      <c r="C118" s="86"/>
      <c r="D118" s="87"/>
      <c r="E118" s="88"/>
      <c r="F118" s="89"/>
    </row>
    <row r="119" spans="1:6" x14ac:dyDescent="0.2">
      <c r="A119" s="84"/>
      <c r="B119" s="85"/>
      <c r="C119" s="86"/>
      <c r="D119" s="87"/>
      <c r="E119" s="88"/>
      <c r="F119" s="89"/>
    </row>
    <row r="120" spans="1:6" x14ac:dyDescent="0.2">
      <c r="A120" s="84"/>
      <c r="B120" s="85"/>
      <c r="C120" s="86"/>
      <c r="D120" s="87"/>
      <c r="E120" s="88"/>
      <c r="F120" s="89"/>
    </row>
    <row r="121" spans="1:6" x14ac:dyDescent="0.2">
      <c r="A121" s="84"/>
      <c r="B121" s="85"/>
      <c r="C121" s="86"/>
      <c r="D121" s="87"/>
      <c r="E121" s="88"/>
      <c r="F121" s="89"/>
    </row>
  </sheetData>
  <sheetProtection algorithmName="SHA-512" hashValue="xNppMjg4pFiCosP2d5hVzznxI0kw1RY9nst8z45qrHyIB9cohTtZWKgGUQSOt0tg6V1uohiMT7D9rU26WWtOWA==" saltValue="9D9z8iDnT9Z46+hlFwm0ag==" spinCount="100000" sheet="1" objects="1" scenarios="1"/>
  <protectedRanges>
    <protectedRange sqref="E13:E15 E20:E39 E53:E60 E73:E75" name="Range1"/>
  </protectedRanges>
  <mergeCells count="8">
    <mergeCell ref="D5:F5"/>
    <mergeCell ref="D6:F6"/>
    <mergeCell ref="D7:F7"/>
    <mergeCell ref="D69:F69"/>
    <mergeCell ref="D47:F47"/>
    <mergeCell ref="D49:F49"/>
    <mergeCell ref="D67:F67"/>
    <mergeCell ref="D9:F9"/>
  </mergeCells>
  <phoneticPr fontId="12" type="noConversion"/>
  <pageMargins left="1.1811023622047245" right="0.39370078740157483" top="0.98425196850393704" bottom="0.59055118110236227" header="0.31496062992125984" footer="0.31496062992125984"/>
  <pageSetup paperSize="9" scale="94" orientation="portrait" r:id="rId1"/>
  <ignoredErrors>
    <ignoredError sqref="F13:F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64DB-D766-420E-A785-E753C5C0A16F}">
  <sheetPr codeName="Sheet5"/>
  <dimension ref="A1:F230"/>
  <sheetViews>
    <sheetView tabSelected="1" view="pageLayout" topLeftCell="A20" zoomScale="120" zoomScaleNormal="110" zoomScalePageLayoutView="120" workbookViewId="0">
      <selection activeCell="E37" sqref="E37"/>
    </sheetView>
  </sheetViews>
  <sheetFormatPr defaultColWidth="9.140625" defaultRowHeight="12.75" x14ac:dyDescent="0.2"/>
  <cols>
    <col min="1" max="1" width="7.85546875" style="221" customWidth="1"/>
    <col min="2" max="2" width="44.140625" style="19" customWidth="1"/>
    <col min="3" max="3" width="5.140625" style="22" customWidth="1"/>
    <col min="4" max="4" width="7.28515625" style="23" customWidth="1"/>
    <col min="5" max="5" width="10.85546875" style="24" customWidth="1"/>
    <col min="6" max="6" width="13.7109375" style="34" customWidth="1"/>
    <col min="7" max="16384" width="9.140625" style="19"/>
  </cols>
  <sheetData>
    <row r="1" spans="1:6" s="25" customFormat="1" ht="26.25" thickBot="1" x14ac:dyDescent="0.4">
      <c r="A1" s="201"/>
      <c r="B1" s="26" t="s">
        <v>80</v>
      </c>
      <c r="C1" s="27"/>
      <c r="D1" s="28"/>
      <c r="E1" s="29"/>
      <c r="F1" s="30"/>
    </row>
    <row r="2" spans="1:6" s="32" customFormat="1" x14ac:dyDescent="0.2">
      <c r="A2" s="202"/>
      <c r="C2" s="31"/>
      <c r="D2" s="33"/>
      <c r="E2" s="34"/>
      <c r="F2" s="34"/>
    </row>
    <row r="3" spans="1:6" s="32" customFormat="1" ht="18" x14ac:dyDescent="0.25">
      <c r="A3" s="202"/>
      <c r="B3" s="35" t="s">
        <v>25</v>
      </c>
      <c r="C3" s="31"/>
      <c r="D3" s="33"/>
      <c r="E3" s="34"/>
      <c r="F3" s="34"/>
    </row>
    <row r="4" spans="1:6" s="32" customFormat="1" x14ac:dyDescent="0.2">
      <c r="A4" s="202"/>
      <c r="C4" s="31"/>
      <c r="D4" s="33"/>
      <c r="E4" s="34"/>
      <c r="F4" s="34"/>
    </row>
    <row r="5" spans="1:6" s="25" customFormat="1" ht="15" x14ac:dyDescent="0.2">
      <c r="A5" s="203" t="s">
        <v>3</v>
      </c>
      <c r="B5" s="25" t="s">
        <v>188</v>
      </c>
      <c r="C5" s="36"/>
      <c r="D5" s="253">
        <f>SUM(F23)</f>
        <v>0</v>
      </c>
      <c r="E5" s="249"/>
      <c r="F5" s="249"/>
    </row>
    <row r="6" spans="1:6" s="25" customFormat="1" ht="15" x14ac:dyDescent="0.2">
      <c r="A6" s="203" t="s">
        <v>0</v>
      </c>
      <c r="B6" s="25" t="str">
        <f>B25</f>
        <v>SLIKOPLESKARSKA DELA</v>
      </c>
      <c r="C6" s="36"/>
      <c r="D6" s="253">
        <f>SUM(F31)</f>
        <v>0</v>
      </c>
      <c r="E6" s="249"/>
      <c r="F6" s="249"/>
    </row>
    <row r="7" spans="1:6" s="25" customFormat="1" ht="15" x14ac:dyDescent="0.2">
      <c r="A7" s="203" t="s">
        <v>1</v>
      </c>
      <c r="B7" s="25" t="str">
        <f>B33</f>
        <v>KERAMIČARSKA DELA</v>
      </c>
      <c r="C7" s="36"/>
      <c r="D7" s="253">
        <f>SUM(F39)</f>
        <v>0</v>
      </c>
      <c r="E7" s="249"/>
      <c r="F7" s="249"/>
    </row>
    <row r="8" spans="1:6" s="25" customFormat="1" ht="15" x14ac:dyDescent="0.2">
      <c r="A8" s="203" t="s">
        <v>112</v>
      </c>
      <c r="B8" s="25" t="str">
        <f>B41</f>
        <v>MAVČNO KARTONSKA DELA</v>
      </c>
      <c r="C8" s="36"/>
      <c r="D8" s="253">
        <f>F46</f>
        <v>0</v>
      </c>
      <c r="E8" s="249"/>
      <c r="F8" s="249"/>
    </row>
    <row r="9" spans="1:6" s="25" customFormat="1" ht="15" x14ac:dyDescent="0.2">
      <c r="A9" s="203" t="s">
        <v>113</v>
      </c>
      <c r="B9" s="25" t="str">
        <f>B48</f>
        <v>TLAKARSKA  DELA</v>
      </c>
      <c r="C9" s="36"/>
      <c r="D9" s="253">
        <f>SUM(F53)</f>
        <v>0</v>
      </c>
      <c r="E9" s="253"/>
      <c r="F9" s="253"/>
    </row>
    <row r="10" spans="1:6" s="25" customFormat="1" ht="15" x14ac:dyDescent="0.2">
      <c r="A10" s="203" t="s">
        <v>114</v>
      </c>
      <c r="B10" s="25" t="str">
        <f>B55</f>
        <v xml:space="preserve">SANITARNA KERAMIKA </v>
      </c>
      <c r="C10" s="36"/>
      <c r="D10" s="253">
        <f>SUM(F63)</f>
        <v>0</v>
      </c>
      <c r="E10" s="249"/>
      <c r="F10" s="249"/>
    </row>
    <row r="11" spans="1:6" s="25" customFormat="1" ht="15" x14ac:dyDescent="0.2">
      <c r="A11" s="203" t="s">
        <v>123</v>
      </c>
      <c r="B11" s="25" t="str">
        <f>B65</f>
        <v>NOTRANJA OPREMA</v>
      </c>
      <c r="C11" s="36"/>
      <c r="D11" s="253">
        <f>SUM(F79)</f>
        <v>0</v>
      </c>
      <c r="E11" s="249"/>
      <c r="F11" s="249"/>
    </row>
    <row r="12" spans="1:6" s="25" customFormat="1" ht="15.75" thickBot="1" x14ac:dyDescent="0.25">
      <c r="A12" s="204" t="s">
        <v>186</v>
      </c>
      <c r="B12" s="38" t="s">
        <v>187</v>
      </c>
      <c r="C12" s="37"/>
      <c r="D12" s="39"/>
      <c r="E12" s="40"/>
      <c r="F12" s="224">
        <f>SUM(F128)</f>
        <v>0</v>
      </c>
    </row>
    <row r="13" spans="1:6" s="25" customFormat="1" ht="16.5" thickTop="1" thickBot="1" x14ac:dyDescent="0.25">
      <c r="A13" s="203"/>
      <c r="C13" s="36"/>
      <c r="D13" s="41"/>
      <c r="E13" s="42"/>
      <c r="F13" s="42"/>
    </row>
    <row r="14" spans="1:6" s="44" customFormat="1" ht="26.25" thickBot="1" x14ac:dyDescent="0.4">
      <c r="A14" s="205"/>
      <c r="B14" s="166" t="s">
        <v>26</v>
      </c>
      <c r="C14" s="43"/>
      <c r="D14" s="254">
        <f>SUM(D5:F13)</f>
        <v>0</v>
      </c>
      <c r="E14" s="255"/>
      <c r="F14" s="256"/>
    </row>
    <row r="15" spans="1:6" s="25" customFormat="1" ht="15" x14ac:dyDescent="0.2">
      <c r="A15" s="203"/>
      <c r="C15" s="36"/>
      <c r="D15" s="41"/>
      <c r="E15" s="42"/>
      <c r="F15" s="42"/>
    </row>
    <row r="16" spans="1:6" s="32" customFormat="1" x14ac:dyDescent="0.2">
      <c r="A16" s="202"/>
      <c r="C16" s="31"/>
      <c r="D16" s="33"/>
      <c r="E16" s="34"/>
      <c r="F16" s="34"/>
    </row>
    <row r="17" spans="1:6" s="32" customFormat="1" ht="13.5" thickBot="1" x14ac:dyDescent="0.25">
      <c r="A17" s="202"/>
      <c r="C17" s="31"/>
      <c r="D17" s="33"/>
      <c r="E17" s="34"/>
      <c r="F17" s="34"/>
    </row>
    <row r="18" spans="1:6" s="32" customFormat="1" ht="13.5" thickBot="1" x14ac:dyDescent="0.25">
      <c r="A18" s="206" t="s">
        <v>3</v>
      </c>
      <c r="B18" s="45" t="s">
        <v>29</v>
      </c>
      <c r="C18" s="46"/>
      <c r="D18" s="47"/>
      <c r="E18" s="48"/>
      <c r="F18" s="49"/>
    </row>
    <row r="19" spans="1:6" s="32" customFormat="1" x14ac:dyDescent="0.2">
      <c r="A19" s="202"/>
      <c r="C19" s="31"/>
      <c r="D19" s="33"/>
      <c r="E19" s="34"/>
      <c r="F19" s="34"/>
    </row>
    <row r="20" spans="1:6" s="53" customFormat="1" ht="27.75" customHeight="1" x14ac:dyDescent="0.25">
      <c r="A20" s="105" t="s">
        <v>5</v>
      </c>
      <c r="B20" s="50" t="s">
        <v>65</v>
      </c>
      <c r="C20" s="51" t="s">
        <v>8</v>
      </c>
      <c r="D20" s="52">
        <v>4</v>
      </c>
      <c r="E20" s="52">
        <v>0</v>
      </c>
      <c r="F20" s="52">
        <f>+$D20*E20</f>
        <v>0</v>
      </c>
    </row>
    <row r="21" spans="1:6" s="53" customFormat="1" ht="27.75" customHeight="1" x14ac:dyDescent="0.25">
      <c r="A21" s="105" t="s">
        <v>7</v>
      </c>
      <c r="B21" s="50" t="s">
        <v>66</v>
      </c>
      <c r="C21" s="51" t="s">
        <v>8</v>
      </c>
      <c r="D21" s="52">
        <v>2</v>
      </c>
      <c r="E21" s="52">
        <v>0</v>
      </c>
      <c r="F21" s="52">
        <f>+$D21*E21</f>
        <v>0</v>
      </c>
    </row>
    <row r="22" spans="1:6" s="32" customFormat="1" ht="13.5" thickBot="1" x14ac:dyDescent="0.25">
      <c r="A22" s="105"/>
      <c r="C22" s="31"/>
      <c r="D22" s="33"/>
      <c r="E22" s="34"/>
      <c r="F22" s="34"/>
    </row>
    <row r="23" spans="1:6" s="54" customFormat="1" ht="13.5" thickBot="1" x14ac:dyDescent="0.25">
      <c r="A23" s="206"/>
      <c r="B23" s="45" t="s">
        <v>2</v>
      </c>
      <c r="C23" s="46"/>
      <c r="D23" s="47"/>
      <c r="E23" s="48"/>
      <c r="F23" s="49">
        <f>SUM(F20:F22)</f>
        <v>0</v>
      </c>
    </row>
    <row r="24" spans="1:6" s="32" customFormat="1" ht="13.5" thickBot="1" x14ac:dyDescent="0.25">
      <c r="A24" s="202"/>
      <c r="C24" s="31"/>
      <c r="D24" s="33"/>
      <c r="E24" s="34"/>
      <c r="F24" s="34"/>
    </row>
    <row r="25" spans="1:6" s="32" customFormat="1" ht="13.5" thickBot="1" x14ac:dyDescent="0.25">
      <c r="A25" s="206" t="s">
        <v>0</v>
      </c>
      <c r="B25" s="45" t="s">
        <v>32</v>
      </c>
      <c r="C25" s="46"/>
      <c r="D25" s="47"/>
      <c r="E25" s="48"/>
      <c r="F25" s="49"/>
    </row>
    <row r="26" spans="1:6" s="32" customFormat="1" x14ac:dyDescent="0.2">
      <c r="A26" s="202"/>
      <c r="C26" s="31"/>
      <c r="D26" s="33"/>
      <c r="E26" s="34"/>
      <c r="F26" s="34"/>
    </row>
    <row r="27" spans="1:6" s="32" customFormat="1" ht="38.25" x14ac:dyDescent="0.2">
      <c r="A27" s="122" t="s">
        <v>9</v>
      </c>
      <c r="B27" s="56" t="s">
        <v>73</v>
      </c>
      <c r="C27" s="55" t="s">
        <v>177</v>
      </c>
      <c r="D27" s="57">
        <v>69.5</v>
      </c>
      <c r="E27" s="58">
        <v>0</v>
      </c>
      <c r="F27" s="58">
        <f>SUM(D27*E27)</f>
        <v>0</v>
      </c>
    </row>
    <row r="28" spans="1:6" s="32" customFormat="1" ht="14.25" x14ac:dyDescent="0.2">
      <c r="A28" s="122" t="s">
        <v>10</v>
      </c>
      <c r="B28" s="56" t="s">
        <v>72</v>
      </c>
      <c r="C28" s="55" t="s">
        <v>177</v>
      </c>
      <c r="D28" s="57">
        <v>167.5</v>
      </c>
      <c r="E28" s="58">
        <v>0</v>
      </c>
      <c r="F28" s="58">
        <f>SUM(D28*E28)</f>
        <v>0</v>
      </c>
    </row>
    <row r="29" spans="1:6" s="32" customFormat="1" ht="14.25" x14ac:dyDescent="0.2">
      <c r="A29" s="122" t="s">
        <v>11</v>
      </c>
      <c r="B29" s="56" t="s">
        <v>67</v>
      </c>
      <c r="C29" s="55" t="s">
        <v>177</v>
      </c>
      <c r="D29" s="57">
        <v>137</v>
      </c>
      <c r="E29" s="58">
        <v>0</v>
      </c>
      <c r="F29" s="58">
        <f>SUM(D29*E29)</f>
        <v>0</v>
      </c>
    </row>
    <row r="30" spans="1:6" s="32" customFormat="1" ht="13.5" thickBot="1" x14ac:dyDescent="0.25">
      <c r="A30" s="202"/>
      <c r="C30" s="31"/>
      <c r="D30" s="33"/>
      <c r="E30" s="34"/>
      <c r="F30" s="34"/>
    </row>
    <row r="31" spans="1:6" s="54" customFormat="1" ht="13.5" thickBot="1" x14ac:dyDescent="0.25">
      <c r="A31" s="206"/>
      <c r="B31" s="45" t="s">
        <v>2</v>
      </c>
      <c r="C31" s="46"/>
      <c r="D31" s="47"/>
      <c r="E31" s="48"/>
      <c r="F31" s="49">
        <f>SUM(F27:F30)</f>
        <v>0</v>
      </c>
    </row>
    <row r="32" spans="1:6" s="32" customFormat="1" ht="25.5" customHeight="1" thickBot="1" x14ac:dyDescent="0.25">
      <c r="A32" s="202"/>
      <c r="C32" s="31"/>
      <c r="D32" s="33"/>
      <c r="E32" s="34"/>
      <c r="F32" s="34"/>
    </row>
    <row r="33" spans="1:6" s="32" customFormat="1" ht="13.5" thickBot="1" x14ac:dyDescent="0.25">
      <c r="A33" s="206" t="s">
        <v>1</v>
      </c>
      <c r="B33" s="45" t="s">
        <v>36</v>
      </c>
      <c r="C33" s="46"/>
      <c r="D33" s="47"/>
      <c r="E33" s="48"/>
      <c r="F33" s="49"/>
    </row>
    <row r="34" spans="1:6" s="32" customFormat="1" x14ac:dyDescent="0.2">
      <c r="A34" s="202"/>
      <c r="C34" s="31"/>
      <c r="D34" s="33"/>
      <c r="E34" s="34"/>
      <c r="F34" s="34"/>
    </row>
    <row r="35" spans="1:6" s="32" customFormat="1" ht="63.75" x14ac:dyDescent="0.2">
      <c r="A35" s="122" t="s">
        <v>16</v>
      </c>
      <c r="B35" s="59" t="s">
        <v>39</v>
      </c>
      <c r="C35" s="55" t="s">
        <v>177</v>
      </c>
      <c r="D35" s="57">
        <v>11.35</v>
      </c>
      <c r="E35" s="58">
        <v>0</v>
      </c>
      <c r="F35" s="58">
        <f>SUM(D35*E35)</f>
        <v>0</v>
      </c>
    </row>
    <row r="36" spans="1:6" s="32" customFormat="1" ht="38.25" x14ac:dyDescent="0.2">
      <c r="A36" s="122" t="s">
        <v>17</v>
      </c>
      <c r="B36" s="59" t="s">
        <v>40</v>
      </c>
      <c r="C36" s="55" t="s">
        <v>177</v>
      </c>
      <c r="D36" s="57">
        <v>48.3</v>
      </c>
      <c r="E36" s="58">
        <v>0</v>
      </c>
      <c r="F36" s="58">
        <f>SUM(D36*E36)</f>
        <v>0</v>
      </c>
    </row>
    <row r="37" spans="1:6" s="32" customFormat="1" x14ac:dyDescent="0.2">
      <c r="A37" s="202"/>
      <c r="C37" s="31"/>
      <c r="D37" s="33"/>
      <c r="E37" s="34"/>
      <c r="F37" s="34"/>
    </row>
    <row r="38" spans="1:6" s="32" customFormat="1" ht="13.5" thickBot="1" x14ac:dyDescent="0.25">
      <c r="A38" s="202"/>
      <c r="C38" s="31"/>
      <c r="D38" s="33"/>
      <c r="E38" s="34"/>
      <c r="F38" s="34"/>
    </row>
    <row r="39" spans="1:6" s="54" customFormat="1" ht="13.5" thickBot="1" x14ac:dyDescent="0.25">
      <c r="A39" s="206"/>
      <c r="B39" s="45" t="s">
        <v>2</v>
      </c>
      <c r="C39" s="46"/>
      <c r="D39" s="47"/>
      <c r="E39" s="48"/>
      <c r="F39" s="49">
        <f>SUM(F35:F37)</f>
        <v>0</v>
      </c>
    </row>
    <row r="40" spans="1:6" s="54" customFormat="1" ht="13.5" thickBot="1" x14ac:dyDescent="0.25">
      <c r="A40" s="207"/>
      <c r="B40" s="69"/>
      <c r="C40" s="68"/>
      <c r="D40" s="70"/>
      <c r="E40" s="71"/>
      <c r="F40" s="71"/>
    </row>
    <row r="41" spans="1:6" s="32" customFormat="1" ht="13.5" thickBot="1" x14ac:dyDescent="0.25">
      <c r="A41" s="206" t="s">
        <v>112</v>
      </c>
      <c r="B41" s="45" t="s">
        <v>45</v>
      </c>
      <c r="C41" s="46"/>
      <c r="D41" s="47"/>
      <c r="E41" s="48"/>
      <c r="F41" s="49"/>
    </row>
    <row r="42" spans="1:6" s="32" customFormat="1" x14ac:dyDescent="0.2">
      <c r="A42" s="202"/>
      <c r="C42" s="31"/>
      <c r="D42" s="33"/>
      <c r="E42" s="34"/>
      <c r="F42" s="34"/>
    </row>
    <row r="43" spans="1:6" s="32" customFormat="1" ht="138.75" customHeight="1" x14ac:dyDescent="0.2">
      <c r="A43" s="122" t="s">
        <v>115</v>
      </c>
      <c r="B43" s="56" t="s">
        <v>68</v>
      </c>
      <c r="C43" s="60" t="s">
        <v>177</v>
      </c>
      <c r="D43" s="61">
        <v>32.200000000000003</v>
      </c>
      <c r="E43" s="62">
        <v>0</v>
      </c>
      <c r="F43" s="62">
        <f>SUM(D43*E43)</f>
        <v>0</v>
      </c>
    </row>
    <row r="44" spans="1:6" s="32" customFormat="1" ht="127.5" x14ac:dyDescent="0.2">
      <c r="A44" s="122" t="s">
        <v>94</v>
      </c>
      <c r="B44" s="56" t="s">
        <v>69</v>
      </c>
      <c r="C44" s="60" t="s">
        <v>177</v>
      </c>
      <c r="D44" s="61">
        <v>22.7</v>
      </c>
      <c r="E44" s="62">
        <v>0</v>
      </c>
      <c r="F44" s="62">
        <f>SUM(D44*E44)</f>
        <v>0</v>
      </c>
    </row>
    <row r="45" spans="1:6" s="32" customFormat="1" ht="13.5" thickBot="1" x14ac:dyDescent="0.25">
      <c r="A45" s="202"/>
      <c r="C45" s="31"/>
      <c r="D45" s="33"/>
      <c r="E45" s="34"/>
      <c r="F45" s="34"/>
    </row>
    <row r="46" spans="1:6" s="54" customFormat="1" ht="13.5" thickBot="1" x14ac:dyDescent="0.25">
      <c r="A46" s="206"/>
      <c r="B46" s="45" t="s">
        <v>2</v>
      </c>
      <c r="C46" s="46"/>
      <c r="D46" s="47"/>
      <c r="E46" s="48"/>
      <c r="F46" s="49">
        <f>SUM(F43:F45)</f>
        <v>0</v>
      </c>
    </row>
    <row r="47" spans="1:6" s="32" customFormat="1" ht="13.5" thickBot="1" x14ac:dyDescent="0.25">
      <c r="A47" s="202"/>
      <c r="C47" s="31"/>
      <c r="D47" s="33"/>
      <c r="E47" s="34"/>
      <c r="F47" s="34"/>
    </row>
    <row r="48" spans="1:6" s="32" customFormat="1" ht="13.5" thickBot="1" x14ac:dyDescent="0.25">
      <c r="A48" s="206" t="s">
        <v>113</v>
      </c>
      <c r="B48" s="45" t="s">
        <v>57</v>
      </c>
      <c r="C48" s="46"/>
      <c r="D48" s="47"/>
      <c r="E48" s="48"/>
      <c r="F48" s="49"/>
    </row>
    <row r="49" spans="1:6" s="32" customFormat="1" x14ac:dyDescent="0.2">
      <c r="A49" s="202"/>
      <c r="C49" s="31"/>
      <c r="D49" s="33"/>
      <c r="E49" s="34"/>
      <c r="F49" s="34"/>
    </row>
    <row r="50" spans="1:6" s="32" customFormat="1" ht="38.25" x14ac:dyDescent="0.2">
      <c r="A50" s="122" t="s">
        <v>19</v>
      </c>
      <c r="B50" s="56" t="s">
        <v>71</v>
      </c>
      <c r="C50" s="55" t="s">
        <v>47</v>
      </c>
      <c r="D50" s="57">
        <v>123.7</v>
      </c>
      <c r="E50" s="58">
        <v>0</v>
      </c>
      <c r="F50" s="58">
        <f>SUM(D50*E50)</f>
        <v>0</v>
      </c>
    </row>
    <row r="51" spans="1:6" s="32" customFormat="1" x14ac:dyDescent="0.2">
      <c r="A51" s="202"/>
      <c r="B51" s="63"/>
      <c r="C51" s="31"/>
      <c r="D51" s="33"/>
      <c r="E51" s="34"/>
      <c r="F51" s="34"/>
    </row>
    <row r="52" spans="1:6" s="32" customFormat="1" ht="39" thickBot="1" x14ac:dyDescent="0.25">
      <c r="A52" s="122" t="s">
        <v>20</v>
      </c>
      <c r="B52" s="56" t="s">
        <v>70</v>
      </c>
      <c r="C52" s="55" t="s">
        <v>47</v>
      </c>
      <c r="D52" s="57">
        <v>37.6</v>
      </c>
      <c r="E52" s="58">
        <v>0</v>
      </c>
      <c r="F52" s="58">
        <f>SUM(D52*E52)</f>
        <v>0</v>
      </c>
    </row>
    <row r="53" spans="1:6" s="54" customFormat="1" ht="13.5" thickBot="1" x14ac:dyDescent="0.25">
      <c r="A53" s="206"/>
      <c r="B53" s="45" t="s">
        <v>2</v>
      </c>
      <c r="C53" s="46"/>
      <c r="D53" s="47"/>
      <c r="E53" s="48"/>
      <c r="F53" s="49">
        <f>SUM(F50:F52)</f>
        <v>0</v>
      </c>
    </row>
    <row r="54" spans="1:6" s="32" customFormat="1" ht="30.75" customHeight="1" thickBot="1" x14ac:dyDescent="0.25">
      <c r="A54" s="202"/>
      <c r="C54" s="31"/>
      <c r="D54" s="33"/>
      <c r="E54" s="34"/>
      <c r="F54" s="34"/>
    </row>
    <row r="55" spans="1:6" s="32" customFormat="1" ht="13.5" thickBot="1" x14ac:dyDescent="0.25">
      <c r="A55" s="206" t="s">
        <v>114</v>
      </c>
      <c r="B55" s="45" t="s">
        <v>64</v>
      </c>
      <c r="C55" s="46"/>
      <c r="D55" s="47"/>
      <c r="E55" s="48"/>
      <c r="F55" s="49"/>
    </row>
    <row r="56" spans="1:6" s="32" customFormat="1" ht="12" customHeight="1" x14ac:dyDescent="0.2">
      <c r="A56" s="202"/>
      <c r="C56" s="31"/>
      <c r="D56" s="33"/>
      <c r="E56" s="34"/>
      <c r="F56" s="34"/>
    </row>
    <row r="57" spans="1:6" s="32" customFormat="1" ht="58.5" customHeight="1" x14ac:dyDescent="0.2">
      <c r="A57" s="122" t="s">
        <v>116</v>
      </c>
      <c r="B57" s="59" t="s">
        <v>155</v>
      </c>
      <c r="C57" s="55" t="s">
        <v>63</v>
      </c>
      <c r="D57" s="57">
        <v>2</v>
      </c>
      <c r="E57" s="58">
        <v>0</v>
      </c>
      <c r="F57" s="58">
        <f>SUM(D57*E57)</f>
        <v>0</v>
      </c>
    </row>
    <row r="58" spans="1:6" s="32" customFormat="1" ht="40.9" customHeight="1" x14ac:dyDescent="0.2">
      <c r="A58" s="122" t="s">
        <v>117</v>
      </c>
      <c r="B58" s="59" t="s">
        <v>156</v>
      </c>
      <c r="C58" s="55" t="s">
        <v>63</v>
      </c>
      <c r="D58" s="57">
        <v>3</v>
      </c>
      <c r="E58" s="58">
        <v>0</v>
      </c>
      <c r="F58" s="58">
        <f>SUM(D58*E58)</f>
        <v>0</v>
      </c>
    </row>
    <row r="59" spans="1:6" s="32" customFormat="1" ht="31.9" customHeight="1" x14ac:dyDescent="0.2">
      <c r="A59" s="122" t="s">
        <v>118</v>
      </c>
      <c r="B59" s="59" t="s">
        <v>154</v>
      </c>
      <c r="C59" s="55" t="s">
        <v>63</v>
      </c>
      <c r="D59" s="57">
        <v>1</v>
      </c>
      <c r="E59" s="58">
        <v>0</v>
      </c>
      <c r="F59" s="58">
        <f>SUM(D59*E59)</f>
        <v>0</v>
      </c>
    </row>
    <row r="60" spans="1:6" s="32" customFormat="1" ht="57" customHeight="1" x14ac:dyDescent="0.2">
      <c r="A60" s="122" t="s">
        <v>119</v>
      </c>
      <c r="B60" s="59" t="s">
        <v>175</v>
      </c>
      <c r="C60" s="55" t="s">
        <v>63</v>
      </c>
      <c r="D60" s="57">
        <v>3</v>
      </c>
      <c r="E60" s="58">
        <v>0</v>
      </c>
      <c r="F60" s="58">
        <f>SUM(D60*E60)</f>
        <v>0</v>
      </c>
    </row>
    <row r="61" spans="1:6" s="32" customFormat="1" ht="35.25" customHeight="1" x14ac:dyDescent="0.2">
      <c r="A61" s="208" t="s">
        <v>157</v>
      </c>
      <c r="B61" s="65" t="s">
        <v>158</v>
      </c>
      <c r="C61" s="64" t="s">
        <v>63</v>
      </c>
      <c r="D61" s="66">
        <v>1</v>
      </c>
      <c r="E61" s="67">
        <v>0</v>
      </c>
      <c r="F61" s="67">
        <f>SUM(D61*E61)</f>
        <v>0</v>
      </c>
    </row>
    <row r="62" spans="1:6" s="32" customFormat="1" ht="35.25" customHeight="1" thickBot="1" x14ac:dyDescent="0.25">
      <c r="A62" s="208"/>
      <c r="B62" s="65"/>
      <c r="C62" s="64"/>
      <c r="D62" s="66"/>
      <c r="E62" s="67"/>
      <c r="F62" s="67"/>
    </row>
    <row r="63" spans="1:6" s="54" customFormat="1" ht="13.5" thickBot="1" x14ac:dyDescent="0.25">
      <c r="A63" s="206"/>
      <c r="B63" s="45" t="s">
        <v>2</v>
      </c>
      <c r="C63" s="46"/>
      <c r="D63" s="47"/>
      <c r="E63" s="48"/>
      <c r="F63" s="49">
        <f>SUM(F57:F61)</f>
        <v>0</v>
      </c>
    </row>
    <row r="64" spans="1:6" s="54" customFormat="1" ht="39.75" customHeight="1" thickBot="1" x14ac:dyDescent="0.25">
      <c r="A64" s="207"/>
      <c r="B64" s="69"/>
      <c r="C64" s="68"/>
      <c r="D64" s="70"/>
      <c r="E64" s="71"/>
      <c r="F64" s="71"/>
    </row>
    <row r="65" spans="1:6" s="32" customFormat="1" ht="42.75" customHeight="1" thickBot="1" x14ac:dyDescent="0.25">
      <c r="A65" s="206" t="s">
        <v>123</v>
      </c>
      <c r="B65" s="45" t="s">
        <v>124</v>
      </c>
      <c r="C65" s="46"/>
      <c r="D65" s="47"/>
      <c r="E65" s="48"/>
      <c r="F65" s="49"/>
    </row>
    <row r="66" spans="1:6" s="32" customFormat="1" x14ac:dyDescent="0.2">
      <c r="A66" s="202"/>
      <c r="C66" s="31"/>
      <c r="D66" s="33"/>
      <c r="E66" s="34"/>
      <c r="F66" s="34"/>
    </row>
    <row r="67" spans="1:6" s="32" customFormat="1" ht="108.75" customHeight="1" x14ac:dyDescent="0.2">
      <c r="A67" s="122" t="s">
        <v>19</v>
      </c>
      <c r="B67" s="59" t="s">
        <v>162</v>
      </c>
      <c r="C67" s="55" t="s">
        <v>63</v>
      </c>
      <c r="D67" s="57">
        <v>8</v>
      </c>
      <c r="E67" s="58">
        <v>0</v>
      </c>
      <c r="F67" s="58">
        <f>SUM(D67*E67)</f>
        <v>0</v>
      </c>
    </row>
    <row r="68" spans="1:6" s="32" customFormat="1" ht="33" customHeight="1" x14ac:dyDescent="0.2">
      <c r="A68" s="122" t="s">
        <v>20</v>
      </c>
      <c r="B68" s="59" t="s">
        <v>125</v>
      </c>
      <c r="C68" s="55" t="s">
        <v>63</v>
      </c>
      <c r="D68" s="57">
        <v>1</v>
      </c>
      <c r="E68" s="58">
        <v>0</v>
      </c>
      <c r="F68" s="58">
        <f>SUM(D68*E68)</f>
        <v>0</v>
      </c>
    </row>
    <row r="69" spans="1:6" s="32" customFormat="1" ht="59.25" customHeight="1" x14ac:dyDescent="0.2">
      <c r="A69" s="122" t="s">
        <v>121</v>
      </c>
      <c r="B69" s="59" t="s">
        <v>164</v>
      </c>
      <c r="C69" s="55" t="s">
        <v>63</v>
      </c>
      <c r="D69" s="57">
        <v>2</v>
      </c>
      <c r="E69" s="58">
        <v>0</v>
      </c>
      <c r="F69" s="58">
        <f>SUM(D69*E69)</f>
        <v>0</v>
      </c>
    </row>
    <row r="70" spans="1:6" s="32" customFormat="1" ht="206.25" customHeight="1" x14ac:dyDescent="0.2">
      <c r="A70" s="122" t="s">
        <v>122</v>
      </c>
      <c r="B70" s="59" t="s">
        <v>159</v>
      </c>
      <c r="C70" s="55" t="s">
        <v>152</v>
      </c>
      <c r="D70" s="57">
        <v>1</v>
      </c>
      <c r="E70" s="58">
        <v>0</v>
      </c>
      <c r="F70" s="58">
        <f t="shared" ref="F70:F77" si="0">SUM(D70*E70)</f>
        <v>0</v>
      </c>
    </row>
    <row r="71" spans="1:6" s="32" customFormat="1" ht="78" customHeight="1" x14ac:dyDescent="0.2">
      <c r="A71" s="122" t="s">
        <v>126</v>
      </c>
      <c r="B71" s="59" t="s">
        <v>161</v>
      </c>
      <c r="C71" s="55" t="s">
        <v>63</v>
      </c>
      <c r="D71" s="57">
        <v>1</v>
      </c>
      <c r="E71" s="58">
        <v>0</v>
      </c>
      <c r="F71" s="58">
        <f t="shared" si="0"/>
        <v>0</v>
      </c>
    </row>
    <row r="72" spans="1:6" s="32" customFormat="1" ht="67.5" customHeight="1" x14ac:dyDescent="0.2">
      <c r="A72" s="122" t="s">
        <v>127</v>
      </c>
      <c r="B72" s="59" t="s">
        <v>160</v>
      </c>
      <c r="C72" s="55" t="s">
        <v>63</v>
      </c>
      <c r="D72" s="57">
        <v>1</v>
      </c>
      <c r="E72" s="58">
        <v>0</v>
      </c>
      <c r="F72" s="58">
        <f t="shared" si="0"/>
        <v>0</v>
      </c>
    </row>
    <row r="73" spans="1:6" s="32" customFormat="1" ht="58.5" customHeight="1" x14ac:dyDescent="0.2">
      <c r="A73" s="122" t="s">
        <v>128</v>
      </c>
      <c r="B73" s="59" t="s">
        <v>165</v>
      </c>
      <c r="C73" s="55" t="s">
        <v>63</v>
      </c>
      <c r="D73" s="57">
        <v>1</v>
      </c>
      <c r="E73" s="58">
        <v>0</v>
      </c>
      <c r="F73" s="58">
        <f t="shared" si="0"/>
        <v>0</v>
      </c>
    </row>
    <row r="74" spans="1:6" s="32" customFormat="1" ht="40.9" customHeight="1" x14ac:dyDescent="0.2">
      <c r="A74" s="209" t="s">
        <v>129</v>
      </c>
      <c r="B74" s="59" t="s">
        <v>163</v>
      </c>
      <c r="C74" s="55" t="s">
        <v>63</v>
      </c>
      <c r="D74" s="57">
        <v>10</v>
      </c>
      <c r="E74" s="58">
        <v>0</v>
      </c>
      <c r="F74" s="58">
        <f t="shared" si="0"/>
        <v>0</v>
      </c>
    </row>
    <row r="75" spans="1:6" s="32" customFormat="1" ht="31.15" customHeight="1" x14ac:dyDescent="0.2">
      <c r="A75" s="209" t="s">
        <v>130</v>
      </c>
      <c r="B75" s="59" t="s">
        <v>132</v>
      </c>
      <c r="C75" s="55" t="s">
        <v>63</v>
      </c>
      <c r="D75" s="57">
        <v>4</v>
      </c>
      <c r="E75" s="58">
        <v>0</v>
      </c>
      <c r="F75" s="58">
        <f t="shared" si="0"/>
        <v>0</v>
      </c>
    </row>
    <row r="76" spans="1:6" s="32" customFormat="1" ht="74.25" customHeight="1" x14ac:dyDescent="0.2">
      <c r="A76" s="209" t="s">
        <v>131</v>
      </c>
      <c r="B76" s="59" t="s">
        <v>170</v>
      </c>
      <c r="C76" s="55" t="s">
        <v>63</v>
      </c>
      <c r="D76" s="57">
        <v>1</v>
      </c>
      <c r="E76" s="58">
        <v>0</v>
      </c>
      <c r="F76" s="58">
        <f t="shared" si="0"/>
        <v>0</v>
      </c>
    </row>
    <row r="77" spans="1:6" s="32" customFormat="1" ht="40.9" customHeight="1" x14ac:dyDescent="0.2">
      <c r="A77" s="122" t="s">
        <v>133</v>
      </c>
      <c r="B77" s="59" t="s">
        <v>134</v>
      </c>
      <c r="C77" s="55" t="s">
        <v>63</v>
      </c>
      <c r="D77" s="57">
        <v>1</v>
      </c>
      <c r="E77" s="58">
        <v>0</v>
      </c>
      <c r="F77" s="58">
        <f t="shared" si="0"/>
        <v>0</v>
      </c>
    </row>
    <row r="78" spans="1:6" s="32" customFormat="1" ht="15.75" customHeight="1" x14ac:dyDescent="0.2">
      <c r="A78" s="208"/>
      <c r="B78" s="65"/>
      <c r="C78" s="64"/>
      <c r="D78" s="66"/>
      <c r="E78" s="67"/>
      <c r="F78" s="67"/>
    </row>
    <row r="79" spans="1:6" s="32" customFormat="1" ht="40.9" customHeight="1" x14ac:dyDescent="0.2">
      <c r="A79" s="208"/>
      <c r="B79" s="223" t="s">
        <v>2</v>
      </c>
      <c r="C79" s="64"/>
      <c r="D79" s="66"/>
      <c r="E79" s="67"/>
      <c r="F79" s="67">
        <f>SUM(F67:F77)</f>
        <v>0</v>
      </c>
    </row>
    <row r="80" spans="1:6" s="32" customFormat="1" ht="24" customHeight="1" x14ac:dyDescent="0.2">
      <c r="A80" s="208"/>
      <c r="B80" s="223"/>
      <c r="C80" s="64"/>
      <c r="D80" s="66"/>
      <c r="E80" s="67"/>
      <c r="F80" s="67"/>
    </row>
    <row r="81" spans="1:6" s="32" customFormat="1" ht="30.75" customHeight="1" x14ac:dyDescent="0.2">
      <c r="A81" s="207" t="s">
        <v>186</v>
      </c>
      <c r="B81" s="183" t="s">
        <v>189</v>
      </c>
      <c r="C81" s="64"/>
      <c r="D81" s="66"/>
      <c r="E81" s="67"/>
      <c r="F81" s="67"/>
    </row>
    <row r="82" spans="1:6" s="32" customFormat="1" ht="87.75" customHeight="1" x14ac:dyDescent="0.2">
      <c r="A82" s="222" t="s">
        <v>223</v>
      </c>
      <c r="B82" s="184" t="s">
        <v>222</v>
      </c>
      <c r="C82" s="168"/>
      <c r="D82" s="169"/>
      <c r="E82" s="170"/>
      <c r="F82" s="193"/>
    </row>
    <row r="83" spans="1:6" s="54" customFormat="1" x14ac:dyDescent="0.2">
      <c r="A83" s="210"/>
      <c r="B83" s="190"/>
      <c r="C83" s="168" t="s">
        <v>60</v>
      </c>
      <c r="D83" s="169">
        <v>40</v>
      </c>
      <c r="E83" s="170">
        <v>0</v>
      </c>
      <c r="F83" s="194">
        <f>ROUND(D83*E83,2)</f>
        <v>0</v>
      </c>
    </row>
    <row r="84" spans="1:6" s="32" customFormat="1" x14ac:dyDescent="0.2">
      <c r="A84" s="211"/>
      <c r="B84" s="184"/>
      <c r="C84" s="171"/>
      <c r="D84" s="169"/>
      <c r="E84" s="172"/>
      <c r="F84" s="195"/>
    </row>
    <row r="85" spans="1:6" s="32" customFormat="1" ht="51" x14ac:dyDescent="0.2">
      <c r="A85" s="214" t="s">
        <v>224</v>
      </c>
      <c r="B85" s="184" t="s">
        <v>190</v>
      </c>
      <c r="C85" s="173" t="s">
        <v>60</v>
      </c>
      <c r="D85" s="174">
        <v>50</v>
      </c>
      <c r="E85" s="175">
        <v>0</v>
      </c>
      <c r="F85" s="196">
        <f>ROUND(E85*D85,2)</f>
        <v>0</v>
      </c>
    </row>
    <row r="86" spans="1:6" s="32" customFormat="1" x14ac:dyDescent="0.2">
      <c r="A86" s="211"/>
      <c r="B86" s="184"/>
      <c r="C86" s="173"/>
      <c r="D86" s="174"/>
      <c r="E86" s="175"/>
      <c r="F86" s="197"/>
    </row>
    <row r="87" spans="1:6" s="32" customFormat="1" ht="51" x14ac:dyDescent="0.2">
      <c r="A87" s="211" t="s">
        <v>225</v>
      </c>
      <c r="B87" s="184" t="s">
        <v>191</v>
      </c>
      <c r="C87" s="168" t="s">
        <v>60</v>
      </c>
      <c r="D87" s="176">
        <v>50</v>
      </c>
      <c r="E87" s="170">
        <v>0</v>
      </c>
      <c r="F87" s="196">
        <f>ROUND(E87*D87,2)</f>
        <v>0</v>
      </c>
    </row>
    <row r="88" spans="1:6" s="32" customFormat="1" x14ac:dyDescent="0.2">
      <c r="A88" s="211"/>
      <c r="B88" s="184"/>
      <c r="C88" s="168"/>
      <c r="D88" s="176"/>
      <c r="E88" s="170"/>
      <c r="F88" s="198"/>
    </row>
    <row r="89" spans="1:6" s="32" customFormat="1" x14ac:dyDescent="0.2">
      <c r="A89" s="212"/>
      <c r="B89" s="191"/>
      <c r="C89" s="177"/>
      <c r="D89" s="169"/>
      <c r="E89" s="172"/>
      <c r="F89" s="196"/>
    </row>
    <row r="90" spans="1:6" s="32" customFormat="1" ht="25.5" x14ac:dyDescent="0.2">
      <c r="A90" s="211" t="s">
        <v>226</v>
      </c>
      <c r="B90" s="184" t="s">
        <v>192</v>
      </c>
      <c r="C90" s="178" t="s">
        <v>193</v>
      </c>
      <c r="D90" s="176">
        <v>2</v>
      </c>
      <c r="E90" s="170">
        <v>0</v>
      </c>
      <c r="F90" s="196">
        <f>ROUND(E90*D90,2)</f>
        <v>0</v>
      </c>
    </row>
    <row r="91" spans="1:6" s="32" customFormat="1" x14ac:dyDescent="0.2">
      <c r="A91" s="213"/>
      <c r="B91" s="184" t="s">
        <v>194</v>
      </c>
      <c r="C91" s="179"/>
      <c r="D91" s="176"/>
      <c r="E91" s="170"/>
      <c r="F91" s="199"/>
    </row>
    <row r="92" spans="1:6" s="32" customFormat="1" ht="63.75" x14ac:dyDescent="0.2">
      <c r="A92" s="214" t="s">
        <v>227</v>
      </c>
      <c r="B92" s="184" t="s">
        <v>195</v>
      </c>
      <c r="C92" s="178"/>
      <c r="D92" s="176"/>
      <c r="E92" s="170"/>
      <c r="F92" s="199"/>
    </row>
    <row r="93" spans="1:6" s="32" customFormat="1" x14ac:dyDescent="0.2">
      <c r="A93" s="211"/>
      <c r="B93" s="184" t="s">
        <v>196</v>
      </c>
      <c r="C93" s="178"/>
      <c r="D93" s="176"/>
      <c r="E93" s="170"/>
      <c r="F93" s="196"/>
    </row>
    <row r="94" spans="1:6" s="32" customFormat="1" x14ac:dyDescent="0.2">
      <c r="A94" s="215"/>
      <c r="B94" s="192" t="s">
        <v>197</v>
      </c>
      <c r="C94" s="180" t="s">
        <v>60</v>
      </c>
      <c r="D94" s="181">
        <v>60</v>
      </c>
      <c r="E94" s="182">
        <v>0</v>
      </c>
      <c r="F94" s="200">
        <f>ROUND(E94*D94,2)</f>
        <v>0</v>
      </c>
    </row>
    <row r="95" spans="1:6" s="32" customFormat="1" x14ac:dyDescent="0.2">
      <c r="A95" s="211"/>
      <c r="B95" s="184"/>
      <c r="C95" s="178"/>
      <c r="D95" s="176"/>
      <c r="E95" s="170"/>
      <c r="F95" s="199"/>
    </row>
    <row r="96" spans="1:6" s="32" customFormat="1" ht="25.5" x14ac:dyDescent="0.2">
      <c r="A96" s="214" t="s">
        <v>228</v>
      </c>
      <c r="B96" s="184" t="s">
        <v>198</v>
      </c>
      <c r="C96" s="168"/>
      <c r="D96" s="176"/>
      <c r="E96" s="170"/>
      <c r="F96" s="199"/>
    </row>
    <row r="97" spans="1:6" s="32" customFormat="1" x14ac:dyDescent="0.2">
      <c r="A97" s="211"/>
      <c r="B97" s="184" t="s">
        <v>199</v>
      </c>
      <c r="C97" s="178" t="s">
        <v>193</v>
      </c>
      <c r="D97" s="176">
        <v>10</v>
      </c>
      <c r="E97" s="170">
        <v>0</v>
      </c>
      <c r="F97" s="196">
        <f>ROUND(E97*D97,2)</f>
        <v>0</v>
      </c>
    </row>
    <row r="98" spans="1:6" s="76" customFormat="1" ht="15" x14ac:dyDescent="0.2">
      <c r="A98" s="211"/>
      <c r="B98" s="184" t="s">
        <v>200</v>
      </c>
      <c r="C98" s="178" t="s">
        <v>193</v>
      </c>
      <c r="D98" s="176">
        <v>10</v>
      </c>
      <c r="E98" s="170">
        <v>0</v>
      </c>
      <c r="F98" s="196">
        <f>ROUND(E98*D98,2)</f>
        <v>0</v>
      </c>
    </row>
    <row r="99" spans="1:6" s="32" customFormat="1" x14ac:dyDescent="0.2">
      <c r="A99" s="211"/>
      <c r="B99" s="184" t="s">
        <v>201</v>
      </c>
      <c r="C99" s="178" t="s">
        <v>193</v>
      </c>
      <c r="D99" s="176">
        <v>5</v>
      </c>
      <c r="E99" s="170">
        <v>0</v>
      </c>
      <c r="F99" s="196">
        <f>ROUND(E99*D99,2)</f>
        <v>0</v>
      </c>
    </row>
    <row r="100" spans="1:6" s="32" customFormat="1" x14ac:dyDescent="0.2">
      <c r="A100" s="211"/>
      <c r="B100" s="184"/>
      <c r="C100" s="178"/>
      <c r="D100" s="176"/>
      <c r="E100" s="170"/>
      <c r="F100" s="196"/>
    </row>
    <row r="101" spans="1:6" s="32" customFormat="1" ht="25.5" x14ac:dyDescent="0.2">
      <c r="A101" s="214" t="s">
        <v>229</v>
      </c>
      <c r="B101" s="184" t="s">
        <v>202</v>
      </c>
      <c r="C101" s="178" t="s">
        <v>193</v>
      </c>
      <c r="D101" s="176">
        <v>10</v>
      </c>
      <c r="E101" s="170">
        <v>0</v>
      </c>
      <c r="F101" s="199">
        <f>D101*E101</f>
        <v>0</v>
      </c>
    </row>
    <row r="102" spans="1:6" s="32" customFormat="1" x14ac:dyDescent="0.2">
      <c r="A102" s="211"/>
      <c r="B102" s="184"/>
      <c r="C102" s="178"/>
      <c r="D102" s="176"/>
      <c r="E102" s="170"/>
      <c r="F102" s="199"/>
    </row>
    <row r="103" spans="1:6" s="32" customFormat="1" ht="51" x14ac:dyDescent="0.2">
      <c r="A103" s="214" t="s">
        <v>230</v>
      </c>
      <c r="B103" s="184" t="s">
        <v>203</v>
      </c>
      <c r="C103" s="178"/>
      <c r="D103" s="176"/>
      <c r="E103" s="170"/>
      <c r="F103" s="196"/>
    </row>
    <row r="104" spans="1:6" s="32" customFormat="1" x14ac:dyDescent="0.2">
      <c r="A104" s="211"/>
      <c r="B104" s="184" t="s">
        <v>204</v>
      </c>
      <c r="C104" s="178" t="s">
        <v>193</v>
      </c>
      <c r="D104" s="176">
        <v>55</v>
      </c>
      <c r="E104" s="170">
        <v>0</v>
      </c>
      <c r="F104" s="199">
        <f>D104*E104</f>
        <v>0</v>
      </c>
    </row>
    <row r="105" spans="1:6" s="32" customFormat="1" x14ac:dyDescent="0.2">
      <c r="A105" s="211"/>
      <c r="B105" s="184"/>
      <c r="C105" s="178"/>
      <c r="D105" s="176"/>
      <c r="E105" s="170"/>
      <c r="F105" s="199"/>
    </row>
    <row r="106" spans="1:6" s="32" customFormat="1" ht="25.5" x14ac:dyDescent="0.2">
      <c r="A106" s="214" t="s">
        <v>231</v>
      </c>
      <c r="B106" s="184" t="s">
        <v>205</v>
      </c>
      <c r="C106" s="173"/>
      <c r="D106" s="174"/>
      <c r="E106" s="175"/>
      <c r="F106" s="196"/>
    </row>
    <row r="107" spans="1:6" s="32" customFormat="1" x14ac:dyDescent="0.2">
      <c r="A107" s="211"/>
      <c r="B107" s="184" t="s">
        <v>206</v>
      </c>
      <c r="C107" s="173" t="s">
        <v>193</v>
      </c>
      <c r="D107" s="174">
        <v>15</v>
      </c>
      <c r="E107" s="175">
        <v>0</v>
      </c>
      <c r="F107" s="196">
        <f>D107*E107</f>
        <v>0</v>
      </c>
    </row>
    <row r="108" spans="1:6" s="32" customFormat="1" x14ac:dyDescent="0.2">
      <c r="A108" s="211"/>
      <c r="B108" s="184" t="s">
        <v>207</v>
      </c>
      <c r="C108" s="173" t="s">
        <v>193</v>
      </c>
      <c r="D108" s="174">
        <v>10</v>
      </c>
      <c r="E108" s="175">
        <v>0</v>
      </c>
      <c r="F108" s="197">
        <f>(D108*E108)</f>
        <v>0</v>
      </c>
    </row>
    <row r="109" spans="1:6" s="32" customFormat="1" x14ac:dyDescent="0.2">
      <c r="A109" s="211"/>
      <c r="B109" s="184"/>
      <c r="C109" s="173"/>
      <c r="D109" s="174"/>
      <c r="E109" s="175"/>
      <c r="F109" s="197"/>
    </row>
    <row r="110" spans="1:6" s="32" customFormat="1" ht="38.25" x14ac:dyDescent="0.2">
      <c r="A110" s="214" t="s">
        <v>232</v>
      </c>
      <c r="B110" s="184" t="s">
        <v>208</v>
      </c>
      <c r="C110" s="173"/>
      <c r="D110" s="174"/>
      <c r="E110" s="175"/>
      <c r="F110" s="196"/>
    </row>
    <row r="111" spans="1:6" s="32" customFormat="1" x14ac:dyDescent="0.2">
      <c r="A111" s="211"/>
      <c r="B111" s="184" t="s">
        <v>209</v>
      </c>
      <c r="C111" s="173" t="s">
        <v>60</v>
      </c>
      <c r="D111" s="174">
        <v>20</v>
      </c>
      <c r="E111" s="175">
        <v>0</v>
      </c>
      <c r="F111" s="196">
        <f>ROUND(E111*D111,2)</f>
        <v>0</v>
      </c>
    </row>
    <row r="112" spans="1:6" s="32" customFormat="1" x14ac:dyDescent="0.2">
      <c r="A112" s="211"/>
      <c r="B112" s="184" t="s">
        <v>210</v>
      </c>
      <c r="C112" s="173" t="s">
        <v>60</v>
      </c>
      <c r="D112" s="174">
        <v>20</v>
      </c>
      <c r="E112" s="175">
        <v>0</v>
      </c>
      <c r="F112" s="196">
        <f>ROUND(E112*D112,2)</f>
        <v>0</v>
      </c>
    </row>
    <row r="113" spans="1:6" s="32" customFormat="1" x14ac:dyDescent="0.2">
      <c r="A113" s="216"/>
      <c r="B113" s="184"/>
      <c r="C113" s="85"/>
      <c r="D113" s="85"/>
      <c r="E113" s="85"/>
      <c r="F113" s="196"/>
    </row>
    <row r="114" spans="1:6" s="32" customFormat="1" ht="38.25" x14ac:dyDescent="0.2">
      <c r="A114" s="216" t="s">
        <v>233</v>
      </c>
      <c r="B114" s="185" t="s">
        <v>211</v>
      </c>
      <c r="C114" s="85" t="s">
        <v>193</v>
      </c>
      <c r="D114" s="85">
        <v>1</v>
      </c>
      <c r="E114" s="85">
        <v>0</v>
      </c>
      <c r="F114" s="196">
        <f t="shared" ref="F114:F120" si="1">ROUND(E114*D114,2)</f>
        <v>0</v>
      </c>
    </row>
    <row r="115" spans="1:6" s="32" customFormat="1" ht="25.5" x14ac:dyDescent="0.2">
      <c r="A115" s="217"/>
      <c r="B115" s="186" t="s">
        <v>212</v>
      </c>
      <c r="C115" s="85" t="s">
        <v>193</v>
      </c>
      <c r="D115" s="85">
        <v>1</v>
      </c>
      <c r="E115" s="85">
        <v>0</v>
      </c>
      <c r="F115" s="196">
        <f t="shared" si="1"/>
        <v>0</v>
      </c>
    </row>
    <row r="116" spans="1:6" s="32" customFormat="1" x14ac:dyDescent="0.2">
      <c r="A116" s="217"/>
      <c r="B116" s="186" t="s">
        <v>213</v>
      </c>
      <c r="C116" s="85" t="s">
        <v>193</v>
      </c>
      <c r="D116" s="85">
        <v>1</v>
      </c>
      <c r="E116" s="85">
        <v>0</v>
      </c>
      <c r="F116" s="196">
        <f t="shared" si="1"/>
        <v>0</v>
      </c>
    </row>
    <row r="117" spans="1:6" s="32" customFormat="1" ht="25.5" x14ac:dyDescent="0.2">
      <c r="A117" s="217"/>
      <c r="B117" s="186" t="s">
        <v>214</v>
      </c>
      <c r="C117" s="85" t="s">
        <v>193</v>
      </c>
      <c r="D117" s="85">
        <v>1</v>
      </c>
      <c r="E117" s="85">
        <v>0</v>
      </c>
      <c r="F117" s="196">
        <f t="shared" si="1"/>
        <v>0</v>
      </c>
    </row>
    <row r="118" spans="1:6" s="32" customFormat="1" x14ac:dyDescent="0.2">
      <c r="A118" s="217"/>
      <c r="B118" s="186" t="s">
        <v>215</v>
      </c>
      <c r="C118" s="85" t="s">
        <v>193</v>
      </c>
      <c r="D118" s="85">
        <v>1</v>
      </c>
      <c r="E118" s="85">
        <v>0</v>
      </c>
      <c r="F118" s="196">
        <f t="shared" si="1"/>
        <v>0</v>
      </c>
    </row>
    <row r="119" spans="1:6" s="32" customFormat="1" ht="25.5" x14ac:dyDescent="0.2">
      <c r="A119" s="217"/>
      <c r="B119" s="186" t="s">
        <v>216</v>
      </c>
      <c r="C119" s="85" t="s">
        <v>193</v>
      </c>
      <c r="D119" s="85">
        <v>12</v>
      </c>
      <c r="E119" s="85">
        <v>0</v>
      </c>
      <c r="F119" s="196">
        <f t="shared" si="1"/>
        <v>0</v>
      </c>
    </row>
    <row r="120" spans="1:6" s="32" customFormat="1" ht="25.5" x14ac:dyDescent="0.2">
      <c r="A120" s="217"/>
      <c r="B120" s="186" t="s">
        <v>217</v>
      </c>
      <c r="C120" s="85" t="s">
        <v>6</v>
      </c>
      <c r="D120" s="85">
        <v>1</v>
      </c>
      <c r="E120" s="85">
        <v>0</v>
      </c>
      <c r="F120" s="196">
        <f t="shared" si="1"/>
        <v>0</v>
      </c>
    </row>
    <row r="121" spans="1:6" s="32" customFormat="1" x14ac:dyDescent="0.2">
      <c r="A121" s="218"/>
      <c r="B121" s="118"/>
      <c r="C121" s="85"/>
      <c r="D121" s="85"/>
      <c r="E121" s="85"/>
      <c r="F121" s="85"/>
    </row>
    <row r="122" spans="1:6" s="32" customFormat="1" ht="25.5" x14ac:dyDescent="0.2">
      <c r="A122" s="216" t="s">
        <v>234</v>
      </c>
      <c r="B122" s="186" t="s">
        <v>218</v>
      </c>
      <c r="C122" s="85"/>
      <c r="D122" s="85"/>
      <c r="E122" s="85"/>
      <c r="F122" s="196"/>
    </row>
    <row r="123" spans="1:6" s="32" customFormat="1" x14ac:dyDescent="0.2">
      <c r="A123" s="218"/>
      <c r="B123" s="118" t="s">
        <v>219</v>
      </c>
      <c r="C123" s="85" t="s">
        <v>60</v>
      </c>
      <c r="D123" s="85">
        <v>100</v>
      </c>
      <c r="E123" s="85">
        <v>0</v>
      </c>
      <c r="F123" s="196">
        <f>ROUND(E123*D123,2)</f>
        <v>0</v>
      </c>
    </row>
    <row r="124" spans="1:6" s="32" customFormat="1" x14ac:dyDescent="0.2">
      <c r="A124" s="218"/>
      <c r="B124" s="118" t="s">
        <v>220</v>
      </c>
      <c r="C124" s="85" t="s">
        <v>60</v>
      </c>
      <c r="D124" s="85">
        <v>200</v>
      </c>
      <c r="E124" s="85">
        <v>0</v>
      </c>
      <c r="F124" s="196">
        <f>ROUND(E124*D124,2)</f>
        <v>0</v>
      </c>
    </row>
    <row r="125" spans="1:6" s="32" customFormat="1" x14ac:dyDescent="0.2">
      <c r="A125" s="218"/>
      <c r="B125" s="118" t="s">
        <v>221</v>
      </c>
      <c r="C125" s="85" t="s">
        <v>60</v>
      </c>
      <c r="D125" s="85">
        <v>20</v>
      </c>
      <c r="E125" s="85">
        <v>0</v>
      </c>
      <c r="F125" s="196">
        <f>ROUND(E125*D125,2)</f>
        <v>0</v>
      </c>
    </row>
    <row r="126" spans="1:6" s="32" customFormat="1" x14ac:dyDescent="0.2">
      <c r="A126" s="218"/>
      <c r="B126" s="118"/>
      <c r="C126" s="85"/>
      <c r="D126" s="85"/>
      <c r="E126" s="85"/>
      <c r="F126" s="85"/>
    </row>
    <row r="127" spans="1:6" s="32" customFormat="1" ht="13.5" thickBot="1" x14ac:dyDescent="0.25">
      <c r="A127" s="208"/>
      <c r="B127" s="65"/>
      <c r="C127" s="64"/>
      <c r="D127" s="66"/>
      <c r="E127" s="67"/>
      <c r="F127" s="67"/>
    </row>
    <row r="128" spans="1:6" s="32" customFormat="1" ht="13.5" thickBot="1" x14ac:dyDescent="0.25">
      <c r="A128" s="206"/>
      <c r="B128" s="45" t="s">
        <v>2</v>
      </c>
      <c r="C128" s="46"/>
      <c r="D128" s="47"/>
      <c r="E128" s="48"/>
      <c r="F128" s="49">
        <f>SUM(F82:F126)</f>
        <v>0</v>
      </c>
    </row>
    <row r="129" spans="1:6" s="32" customFormat="1" ht="348" customHeight="1" thickBot="1" x14ac:dyDescent="0.25">
      <c r="A129" s="202"/>
      <c r="C129" s="31"/>
      <c r="D129" s="33"/>
      <c r="E129" s="34"/>
      <c r="F129" s="34"/>
    </row>
    <row r="130" spans="1:6" s="32" customFormat="1" ht="18.75" thickBot="1" x14ac:dyDescent="0.3">
      <c r="A130" s="201"/>
      <c r="B130" s="225" t="s">
        <v>81</v>
      </c>
      <c r="C130" s="27"/>
      <c r="D130" s="28"/>
      <c r="E130" s="29"/>
      <c r="F130" s="30"/>
    </row>
    <row r="131" spans="1:6" s="32" customFormat="1" x14ac:dyDescent="0.2">
      <c r="A131" s="202"/>
      <c r="C131" s="31"/>
      <c r="D131" s="33"/>
      <c r="E131" s="34"/>
      <c r="F131" s="34"/>
    </row>
    <row r="132" spans="1:6" s="32" customFormat="1" ht="18" x14ac:dyDescent="0.25">
      <c r="A132" s="202"/>
      <c r="B132" s="187" t="s">
        <v>25</v>
      </c>
      <c r="C132" s="31"/>
      <c r="D132" s="33"/>
      <c r="E132" s="34"/>
      <c r="F132" s="34"/>
    </row>
    <row r="133" spans="1:6" s="32" customFormat="1" x14ac:dyDescent="0.2">
      <c r="A133" s="202"/>
      <c r="C133" s="31"/>
      <c r="D133" s="33"/>
      <c r="E133" s="34"/>
      <c r="F133" s="34"/>
    </row>
    <row r="134" spans="1:6" s="32" customFormat="1" ht="15" x14ac:dyDescent="0.2">
      <c r="A134" s="203" t="str">
        <f>A146</f>
        <v>B.0</v>
      </c>
      <c r="B134" s="76" t="str">
        <f>B146</f>
        <v>STAVBNO POHIŠTVO</v>
      </c>
      <c r="C134" s="36"/>
      <c r="D134" s="253">
        <f>SUM(F151)</f>
        <v>0</v>
      </c>
      <c r="E134" s="253"/>
      <c r="F134" s="253"/>
    </row>
    <row r="135" spans="1:6" s="32" customFormat="1" ht="15" x14ac:dyDescent="0.2">
      <c r="A135" s="203" t="str">
        <f>A153</f>
        <v>B.1</v>
      </c>
      <c r="B135" s="76" t="str">
        <f>B153</f>
        <v>SLIKOPLESKARSKA DELA</v>
      </c>
      <c r="C135" s="36"/>
      <c r="D135" s="253">
        <f>SUM(F159)</f>
        <v>0</v>
      </c>
      <c r="E135" s="253"/>
      <c r="F135" s="253"/>
    </row>
    <row r="136" spans="1:6" s="32" customFormat="1" ht="15" x14ac:dyDescent="0.2">
      <c r="A136" s="203" t="str">
        <f>A161</f>
        <v>B.2</v>
      </c>
      <c r="B136" s="76" t="str">
        <f>B161</f>
        <v>KERAMIČARSKA DELA</v>
      </c>
      <c r="C136" s="36"/>
      <c r="D136" s="253">
        <f>SUM(F166)</f>
        <v>0</v>
      </c>
      <c r="E136" s="249"/>
      <c r="F136" s="249"/>
    </row>
    <row r="137" spans="1:6" s="32" customFormat="1" ht="15" x14ac:dyDescent="0.2">
      <c r="A137" s="203" t="str">
        <f>A169</f>
        <v>B.3</v>
      </c>
      <c r="B137" s="76" t="str">
        <f>B169</f>
        <v>MAVČNO KARTONSKA DELA</v>
      </c>
      <c r="C137" s="36"/>
      <c r="D137" s="253">
        <f>F174</f>
        <v>0</v>
      </c>
      <c r="E137" s="249"/>
      <c r="F137" s="249"/>
    </row>
    <row r="138" spans="1:6" s="32" customFormat="1" ht="15" x14ac:dyDescent="0.2">
      <c r="A138" s="203" t="str">
        <f>A176</f>
        <v>B.4</v>
      </c>
      <c r="B138" s="76" t="str">
        <f>B176</f>
        <v>TLAKARSKA  DELA</v>
      </c>
      <c r="C138" s="36"/>
      <c r="D138" s="253">
        <f>SUM(F180)</f>
        <v>0</v>
      </c>
      <c r="E138" s="253"/>
      <c r="F138" s="253"/>
    </row>
    <row r="139" spans="1:6" s="32" customFormat="1" ht="15" x14ac:dyDescent="0.2">
      <c r="A139" s="203" t="str">
        <f>A182</f>
        <v>B.5</v>
      </c>
      <c r="B139" s="76" t="str">
        <f>B182</f>
        <v xml:space="preserve">SANITARNA KERAMIKA </v>
      </c>
      <c r="C139" s="36"/>
      <c r="D139" s="253">
        <f>SUM(F187)</f>
        <v>0</v>
      </c>
      <c r="E139" s="249"/>
      <c r="F139" s="249"/>
    </row>
    <row r="140" spans="1:6" s="32" customFormat="1" ht="15" x14ac:dyDescent="0.2">
      <c r="A140" s="203" t="s">
        <v>137</v>
      </c>
      <c r="B140" s="76" t="str">
        <f>B189</f>
        <v>Pristopna kontrola</v>
      </c>
      <c r="C140" s="36"/>
      <c r="D140" s="253">
        <f>F192</f>
        <v>0</v>
      </c>
      <c r="E140" s="249"/>
      <c r="F140" s="249"/>
    </row>
    <row r="141" spans="1:6" s="32" customFormat="1" ht="15.75" thickBot="1" x14ac:dyDescent="0.25">
      <c r="A141" s="204"/>
      <c r="B141" s="188"/>
      <c r="C141" s="37"/>
      <c r="D141" s="39"/>
      <c r="E141" s="40"/>
      <c r="F141" s="40"/>
    </row>
    <row r="142" spans="1:6" s="32" customFormat="1" ht="16.5" thickTop="1" thickBot="1" x14ac:dyDescent="0.25">
      <c r="A142" s="203"/>
      <c r="B142" s="76"/>
      <c r="C142" s="36"/>
      <c r="D142" s="41"/>
      <c r="E142" s="42"/>
      <c r="F142" s="42"/>
    </row>
    <row r="143" spans="1:6" s="32" customFormat="1" ht="15.75" thickBot="1" x14ac:dyDescent="0.25">
      <c r="A143" s="219"/>
      <c r="B143" s="189" t="s">
        <v>26</v>
      </c>
      <c r="C143" s="77"/>
      <c r="D143" s="257">
        <f>SUM(D134:F140)</f>
        <v>0</v>
      </c>
      <c r="E143" s="258"/>
      <c r="F143" s="259"/>
    </row>
    <row r="144" spans="1:6" s="32" customFormat="1" x14ac:dyDescent="0.2">
      <c r="A144" s="202"/>
      <c r="C144" s="31"/>
      <c r="D144" s="33"/>
      <c r="E144" s="34"/>
      <c r="F144" s="34"/>
    </row>
    <row r="145" spans="1:6" s="32" customFormat="1" ht="13.5" thickBot="1" x14ac:dyDescent="0.25">
      <c r="A145" s="202"/>
      <c r="C145" s="31"/>
      <c r="D145" s="33"/>
      <c r="E145" s="34"/>
      <c r="F145" s="34"/>
    </row>
    <row r="146" spans="1:6" s="32" customFormat="1" ht="17.25" customHeight="1" thickBot="1" x14ac:dyDescent="0.25">
      <c r="A146" s="206" t="s">
        <v>27</v>
      </c>
      <c r="B146" s="45" t="s">
        <v>29</v>
      </c>
      <c r="C146" s="46"/>
      <c r="D146" s="47"/>
      <c r="E146" s="48"/>
      <c r="F146" s="49"/>
    </row>
    <row r="147" spans="1:6" s="54" customFormat="1" x14ac:dyDescent="0.2">
      <c r="A147" s="202"/>
      <c r="B147" s="32"/>
      <c r="C147" s="31"/>
      <c r="D147" s="33"/>
      <c r="E147" s="34"/>
      <c r="F147" s="34"/>
    </row>
    <row r="148" spans="1:6" s="32" customFormat="1" ht="33.75" x14ac:dyDescent="0.2">
      <c r="A148" s="105" t="s">
        <v>30</v>
      </c>
      <c r="B148" s="50" t="s">
        <v>172</v>
      </c>
      <c r="C148" s="51" t="s">
        <v>8</v>
      </c>
      <c r="D148" s="52">
        <v>1</v>
      </c>
      <c r="E148" s="52">
        <v>0</v>
      </c>
      <c r="F148" s="52">
        <f>+$D148*E148</f>
        <v>0</v>
      </c>
    </row>
    <row r="149" spans="1:6" s="76" customFormat="1" ht="22.5" x14ac:dyDescent="0.2">
      <c r="A149" s="105" t="s">
        <v>31</v>
      </c>
      <c r="B149" s="50" t="s">
        <v>92</v>
      </c>
      <c r="C149" s="51" t="s">
        <v>8</v>
      </c>
      <c r="D149" s="52">
        <v>1</v>
      </c>
      <c r="E149" s="52">
        <v>0</v>
      </c>
      <c r="F149" s="52">
        <f>+$D149*E149</f>
        <v>0</v>
      </c>
    </row>
    <row r="150" spans="1:6" s="32" customFormat="1" ht="13.5" thickBot="1" x14ac:dyDescent="0.25">
      <c r="A150" s="105"/>
      <c r="C150" s="31"/>
      <c r="D150" s="33"/>
      <c r="E150" s="34"/>
      <c r="F150" s="34"/>
    </row>
    <row r="151" spans="1:6" s="32" customFormat="1" ht="13.5" thickBot="1" x14ac:dyDescent="0.25">
      <c r="A151" s="206"/>
      <c r="B151" s="45" t="s">
        <v>2</v>
      </c>
      <c r="C151" s="46"/>
      <c r="D151" s="47"/>
      <c r="E151" s="48"/>
      <c r="F151" s="49">
        <f>SUM(F148:F150)</f>
        <v>0</v>
      </c>
    </row>
    <row r="152" spans="1:6" s="32" customFormat="1" ht="13.5" thickBot="1" x14ac:dyDescent="0.25">
      <c r="A152" s="202"/>
      <c r="C152" s="31"/>
      <c r="D152" s="33"/>
      <c r="E152" s="34"/>
      <c r="F152" s="34"/>
    </row>
    <row r="153" spans="1:6" s="32" customFormat="1" ht="13.5" thickBot="1" x14ac:dyDescent="0.25">
      <c r="A153" s="206" t="s">
        <v>28</v>
      </c>
      <c r="B153" s="45" t="s">
        <v>32</v>
      </c>
      <c r="C153" s="46"/>
      <c r="D153" s="47"/>
      <c r="E153" s="48"/>
      <c r="F153" s="49"/>
    </row>
    <row r="154" spans="1:6" s="32" customFormat="1" x14ac:dyDescent="0.2">
      <c r="A154" s="202"/>
      <c r="C154" s="31"/>
      <c r="D154" s="33"/>
      <c r="E154" s="34"/>
      <c r="F154" s="34"/>
    </row>
    <row r="155" spans="1:6" s="32" customFormat="1" ht="38.25" x14ac:dyDescent="0.2">
      <c r="A155" s="122" t="s">
        <v>33</v>
      </c>
      <c r="B155" s="56" t="s">
        <v>73</v>
      </c>
      <c r="C155" s="55" t="s">
        <v>177</v>
      </c>
      <c r="D155" s="57">
        <v>14.6</v>
      </c>
      <c r="E155" s="58">
        <v>0</v>
      </c>
      <c r="F155" s="58">
        <f>SUM(D155*E155)</f>
        <v>0</v>
      </c>
    </row>
    <row r="156" spans="1:6" s="32" customFormat="1" ht="14.25" x14ac:dyDescent="0.2">
      <c r="A156" s="122" t="s">
        <v>34</v>
      </c>
      <c r="B156" s="56" t="s">
        <v>72</v>
      </c>
      <c r="C156" s="55" t="s">
        <v>177</v>
      </c>
      <c r="D156" s="57">
        <v>30.6</v>
      </c>
      <c r="E156" s="58">
        <v>0</v>
      </c>
      <c r="F156" s="58">
        <f>SUM(D156*E156)</f>
        <v>0</v>
      </c>
    </row>
    <row r="157" spans="1:6" s="32" customFormat="1" ht="14.25" x14ac:dyDescent="0.2">
      <c r="A157" s="122" t="s">
        <v>74</v>
      </c>
      <c r="B157" s="56" t="s">
        <v>67</v>
      </c>
      <c r="C157" s="55" t="s">
        <v>177</v>
      </c>
      <c r="D157" s="57">
        <v>15.6</v>
      </c>
      <c r="E157" s="58">
        <v>0</v>
      </c>
      <c r="F157" s="58">
        <f>SUM(D157*E157)</f>
        <v>0</v>
      </c>
    </row>
    <row r="158" spans="1:6" s="32" customFormat="1" ht="13.5" thickBot="1" x14ac:dyDescent="0.25">
      <c r="A158" s="202"/>
      <c r="C158" s="31"/>
      <c r="D158" s="33"/>
      <c r="E158" s="34"/>
      <c r="F158" s="34"/>
    </row>
    <row r="159" spans="1:6" s="32" customFormat="1" ht="13.5" thickBot="1" x14ac:dyDescent="0.25">
      <c r="A159" s="206"/>
      <c r="B159" s="45" t="s">
        <v>2</v>
      </c>
      <c r="C159" s="46"/>
      <c r="D159" s="47"/>
      <c r="E159" s="48"/>
      <c r="F159" s="49">
        <f>SUM(F155:F158)</f>
        <v>0</v>
      </c>
    </row>
    <row r="160" spans="1:6" s="32" customFormat="1" ht="13.5" thickBot="1" x14ac:dyDescent="0.25">
      <c r="A160" s="202"/>
      <c r="C160" s="31"/>
      <c r="D160" s="33"/>
      <c r="E160" s="34"/>
      <c r="F160" s="34"/>
    </row>
    <row r="161" spans="1:6" s="32" customFormat="1" ht="13.5" thickBot="1" x14ac:dyDescent="0.25">
      <c r="A161" s="206" t="s">
        <v>35</v>
      </c>
      <c r="B161" s="45" t="s">
        <v>36</v>
      </c>
      <c r="C161" s="46"/>
      <c r="D161" s="47"/>
      <c r="E161" s="48"/>
      <c r="F161" s="49"/>
    </row>
    <row r="162" spans="1:6" s="32" customFormat="1" x14ac:dyDescent="0.2">
      <c r="A162" s="202"/>
      <c r="C162" s="31"/>
      <c r="D162" s="33"/>
      <c r="E162" s="34"/>
      <c r="F162" s="34"/>
    </row>
    <row r="163" spans="1:6" s="32" customFormat="1" ht="63.75" x14ac:dyDescent="0.2">
      <c r="A163" s="122" t="s">
        <v>37</v>
      </c>
      <c r="B163" s="59" t="s">
        <v>39</v>
      </c>
      <c r="C163" s="55" t="s">
        <v>177</v>
      </c>
      <c r="D163" s="57">
        <v>5.3</v>
      </c>
      <c r="E163" s="58">
        <v>0</v>
      </c>
      <c r="F163" s="58">
        <f>SUM(D163*E163)</f>
        <v>0</v>
      </c>
    </row>
    <row r="164" spans="1:6" s="32" customFormat="1" ht="38.25" x14ac:dyDescent="0.2">
      <c r="A164" s="122" t="s">
        <v>38</v>
      </c>
      <c r="B164" s="59" t="s">
        <v>40</v>
      </c>
      <c r="C164" s="55" t="s">
        <v>177</v>
      </c>
      <c r="D164" s="57">
        <v>16.7</v>
      </c>
      <c r="E164" s="58">
        <v>0</v>
      </c>
      <c r="F164" s="58">
        <f>SUM(D164*E164)</f>
        <v>0</v>
      </c>
    </row>
    <row r="165" spans="1:6" s="32" customFormat="1" ht="13.5" thickBot="1" x14ac:dyDescent="0.25">
      <c r="A165" s="202"/>
      <c r="C165" s="31"/>
      <c r="D165" s="33"/>
      <c r="E165" s="34"/>
      <c r="F165" s="34"/>
    </row>
    <row r="166" spans="1:6" s="32" customFormat="1" ht="13.5" thickBot="1" x14ac:dyDescent="0.25">
      <c r="A166" s="206"/>
      <c r="B166" s="45" t="s">
        <v>2</v>
      </c>
      <c r="C166" s="46"/>
      <c r="D166" s="47"/>
      <c r="E166" s="48"/>
      <c r="F166" s="49">
        <f>SUM(F163:F165)</f>
        <v>0</v>
      </c>
    </row>
    <row r="167" spans="1:6" s="32" customFormat="1" x14ac:dyDescent="0.2">
      <c r="A167" s="202"/>
      <c r="C167" s="31"/>
      <c r="D167" s="33"/>
      <c r="E167" s="34"/>
      <c r="F167" s="34"/>
    </row>
    <row r="168" spans="1:6" s="32" customFormat="1" ht="127.5" customHeight="1" thickBot="1" x14ac:dyDescent="0.25">
      <c r="A168" s="202"/>
      <c r="C168" s="31"/>
      <c r="D168" s="33"/>
      <c r="E168" s="34"/>
      <c r="F168" s="34"/>
    </row>
    <row r="169" spans="1:6" s="32" customFormat="1" ht="13.5" thickBot="1" x14ac:dyDescent="0.25">
      <c r="A169" s="206" t="s">
        <v>41</v>
      </c>
      <c r="B169" s="45" t="s">
        <v>45</v>
      </c>
      <c r="C169" s="46"/>
      <c r="D169" s="47"/>
      <c r="E169" s="48"/>
      <c r="F169" s="49"/>
    </row>
    <row r="170" spans="1:6" s="32" customFormat="1" x14ac:dyDescent="0.2">
      <c r="A170" s="202"/>
      <c r="C170" s="31"/>
      <c r="D170" s="33"/>
      <c r="E170" s="34"/>
      <c r="F170" s="34"/>
    </row>
    <row r="171" spans="1:6" s="32" customFormat="1" ht="127.5" x14ac:dyDescent="0.2">
      <c r="A171" s="122" t="s">
        <v>93</v>
      </c>
      <c r="B171" s="56" t="s">
        <v>68</v>
      </c>
      <c r="C171" s="60" t="s">
        <v>177</v>
      </c>
      <c r="D171" s="61">
        <v>5.7</v>
      </c>
      <c r="E171" s="62">
        <v>0</v>
      </c>
      <c r="F171" s="62">
        <f>SUM(D171*E171)</f>
        <v>0</v>
      </c>
    </row>
    <row r="172" spans="1:6" s="32" customFormat="1" ht="127.5" x14ac:dyDescent="0.2">
      <c r="A172" s="122" t="s">
        <v>94</v>
      </c>
      <c r="B172" s="56" t="s">
        <v>69</v>
      </c>
      <c r="C172" s="60" t="s">
        <v>177</v>
      </c>
      <c r="D172" s="61">
        <v>3.9</v>
      </c>
      <c r="E172" s="62">
        <v>0</v>
      </c>
      <c r="F172" s="62">
        <f>SUM(D172*E172)</f>
        <v>0</v>
      </c>
    </row>
    <row r="173" spans="1:6" s="32" customFormat="1" ht="13.5" thickBot="1" x14ac:dyDescent="0.25">
      <c r="A173" s="202"/>
      <c r="C173" s="31"/>
      <c r="D173" s="33"/>
      <c r="E173" s="34"/>
      <c r="F173" s="34"/>
    </row>
    <row r="174" spans="1:6" s="32" customFormat="1" ht="13.5" thickBot="1" x14ac:dyDescent="0.25">
      <c r="A174" s="206"/>
      <c r="B174" s="45" t="s">
        <v>2</v>
      </c>
      <c r="C174" s="46"/>
      <c r="D174" s="47"/>
      <c r="E174" s="48"/>
      <c r="F174" s="49">
        <f>SUM(F171:F173)</f>
        <v>0</v>
      </c>
    </row>
    <row r="175" spans="1:6" s="32" customFormat="1" ht="13.5" thickBot="1" x14ac:dyDescent="0.25">
      <c r="A175" s="202"/>
      <c r="C175" s="31"/>
      <c r="D175" s="33"/>
      <c r="E175" s="34"/>
      <c r="F175" s="34"/>
    </row>
    <row r="176" spans="1:6" s="32" customFormat="1" ht="13.5" thickBot="1" x14ac:dyDescent="0.25">
      <c r="A176" s="206" t="s">
        <v>42</v>
      </c>
      <c r="B176" s="45" t="s">
        <v>57</v>
      </c>
      <c r="C176" s="46"/>
      <c r="D176" s="47"/>
      <c r="E176" s="48"/>
      <c r="F176" s="49"/>
    </row>
    <row r="177" spans="1:6" s="32" customFormat="1" x14ac:dyDescent="0.2">
      <c r="A177" s="202"/>
      <c r="C177" s="31"/>
      <c r="D177" s="33"/>
      <c r="E177" s="34"/>
      <c r="F177" s="34"/>
    </row>
    <row r="178" spans="1:6" s="32" customFormat="1" ht="38.25" x14ac:dyDescent="0.2">
      <c r="A178" s="122" t="s">
        <v>183</v>
      </c>
      <c r="B178" s="56" t="s">
        <v>71</v>
      </c>
      <c r="C178" s="55" t="s">
        <v>47</v>
      </c>
      <c r="D178" s="57">
        <v>10.35</v>
      </c>
      <c r="E178" s="58">
        <v>0</v>
      </c>
      <c r="F178" s="58">
        <f>SUM(D178*E178)</f>
        <v>0</v>
      </c>
    </row>
    <row r="179" spans="1:6" s="32" customFormat="1" ht="26.25" thickBot="1" x14ac:dyDescent="0.25">
      <c r="A179" s="202" t="s">
        <v>184</v>
      </c>
      <c r="B179" s="63" t="s">
        <v>185</v>
      </c>
      <c r="C179" s="31" t="s">
        <v>47</v>
      </c>
      <c r="D179" s="33">
        <v>11.33</v>
      </c>
      <c r="E179" s="34">
        <v>0</v>
      </c>
      <c r="F179" s="34">
        <f>SUM(D179*E179)</f>
        <v>0</v>
      </c>
    </row>
    <row r="180" spans="1:6" s="32" customFormat="1" ht="13.5" thickBot="1" x14ac:dyDescent="0.25">
      <c r="A180" s="206"/>
      <c r="B180" s="45" t="s">
        <v>2</v>
      </c>
      <c r="C180" s="46"/>
      <c r="D180" s="47"/>
      <c r="E180" s="48"/>
      <c r="F180" s="49">
        <f>SUM(F178:F179)</f>
        <v>0</v>
      </c>
    </row>
    <row r="181" spans="1:6" s="32" customFormat="1" ht="23.25" customHeight="1" thickBot="1" x14ac:dyDescent="0.25">
      <c r="A181" s="202"/>
      <c r="C181" s="31"/>
      <c r="D181" s="33"/>
      <c r="E181" s="34"/>
      <c r="F181" s="34"/>
    </row>
    <row r="182" spans="1:6" s="32" customFormat="1" ht="13.5" thickBot="1" x14ac:dyDescent="0.25">
      <c r="A182" s="206" t="s">
        <v>43</v>
      </c>
      <c r="B182" s="45" t="s">
        <v>64</v>
      </c>
      <c r="C182" s="46"/>
      <c r="D182" s="47"/>
      <c r="E182" s="48"/>
      <c r="F182" s="49"/>
    </row>
    <row r="183" spans="1:6" s="32" customFormat="1" x14ac:dyDescent="0.2">
      <c r="A183" s="202"/>
      <c r="C183" s="31"/>
      <c r="D183" s="33"/>
      <c r="E183" s="34"/>
      <c r="F183" s="34"/>
    </row>
    <row r="184" spans="1:6" s="32" customFormat="1" ht="63.75" x14ac:dyDescent="0.2">
      <c r="A184" s="122" t="s">
        <v>44</v>
      </c>
      <c r="B184" s="59" t="s">
        <v>150</v>
      </c>
      <c r="C184" s="55" t="s">
        <v>63</v>
      </c>
      <c r="D184" s="57">
        <v>1</v>
      </c>
      <c r="E184" s="58">
        <v>0</v>
      </c>
      <c r="F184" s="58">
        <f>SUM(D184*E184)</f>
        <v>0</v>
      </c>
    </row>
    <row r="185" spans="1:6" s="32" customFormat="1" x14ac:dyDescent="0.2">
      <c r="A185" s="122"/>
      <c r="B185" s="59"/>
      <c r="C185" s="55"/>
      <c r="D185" s="57"/>
      <c r="E185" s="58"/>
      <c r="F185" s="58"/>
    </row>
    <row r="186" spans="1:6" ht="77.25" thickBot="1" x14ac:dyDescent="0.25">
      <c r="A186" s="122" t="s">
        <v>174</v>
      </c>
      <c r="B186" s="59" t="s">
        <v>151</v>
      </c>
      <c r="C186" s="55" t="s">
        <v>63</v>
      </c>
      <c r="D186" s="57">
        <v>1</v>
      </c>
      <c r="E186" s="58">
        <v>0</v>
      </c>
      <c r="F186" s="58">
        <f>SUM(D186*E186)</f>
        <v>0</v>
      </c>
    </row>
    <row r="187" spans="1:6" ht="13.5" thickBot="1" x14ac:dyDescent="0.25">
      <c r="A187" s="206"/>
      <c r="B187" s="45" t="s">
        <v>2</v>
      </c>
      <c r="C187" s="46"/>
      <c r="D187" s="47"/>
      <c r="E187" s="48"/>
      <c r="F187" s="49">
        <f>SUM(F184:F186)</f>
        <v>0</v>
      </c>
    </row>
    <row r="188" spans="1:6" ht="13.5" thickBot="1" x14ac:dyDescent="0.25">
      <c r="A188" s="207"/>
      <c r="B188" s="69"/>
      <c r="C188" s="68"/>
      <c r="D188" s="70"/>
      <c r="E188" s="71"/>
      <c r="F188" s="71"/>
    </row>
    <row r="189" spans="1:6" ht="13.5" thickBot="1" x14ac:dyDescent="0.25">
      <c r="A189" s="206" t="s">
        <v>137</v>
      </c>
      <c r="B189" s="45" t="s">
        <v>176</v>
      </c>
      <c r="C189" s="46"/>
      <c r="D189" s="47"/>
      <c r="E189" s="48"/>
      <c r="F189" s="49"/>
    </row>
    <row r="190" spans="1:6" ht="102" x14ac:dyDescent="0.2">
      <c r="A190" s="202" t="s">
        <v>178</v>
      </c>
      <c r="B190" s="78" t="s">
        <v>179</v>
      </c>
      <c r="C190" s="31" t="s">
        <v>168</v>
      </c>
      <c r="D190" s="33">
        <v>1</v>
      </c>
      <c r="E190" s="34">
        <v>0</v>
      </c>
      <c r="F190" s="34">
        <f>SUM(D190*E190)</f>
        <v>0</v>
      </c>
    </row>
    <row r="191" spans="1:6" ht="13.5" thickBot="1" x14ac:dyDescent="0.25">
      <c r="A191" s="208"/>
      <c r="B191" s="65"/>
      <c r="C191" s="64"/>
      <c r="D191" s="66"/>
      <c r="E191" s="67"/>
      <c r="F191" s="67"/>
    </row>
    <row r="192" spans="1:6" ht="13.5" thickBot="1" x14ac:dyDescent="0.25">
      <c r="A192" s="206"/>
      <c r="B192" s="45" t="s">
        <v>2</v>
      </c>
      <c r="C192" s="46"/>
      <c r="D192" s="47"/>
      <c r="E192" s="48"/>
      <c r="F192" s="49">
        <f>F190</f>
        <v>0</v>
      </c>
    </row>
    <row r="193" spans="1:6" ht="13.5" thickBot="1" x14ac:dyDescent="0.25">
      <c r="A193" s="202"/>
      <c r="B193" s="32"/>
      <c r="C193" s="31"/>
      <c r="D193" s="33"/>
      <c r="E193" s="34"/>
    </row>
    <row r="194" spans="1:6" ht="15.75" thickBot="1" x14ac:dyDescent="0.25">
      <c r="A194" s="201"/>
      <c r="B194" s="75" t="s">
        <v>82</v>
      </c>
      <c r="C194" s="27"/>
      <c r="D194" s="28"/>
      <c r="E194" s="29"/>
      <c r="F194" s="30"/>
    </row>
    <row r="195" spans="1:6" x14ac:dyDescent="0.2">
      <c r="A195" s="202"/>
      <c r="B195" s="32"/>
      <c r="C195" s="31"/>
      <c r="D195" s="33"/>
      <c r="E195" s="34"/>
    </row>
    <row r="196" spans="1:6" ht="18" x14ac:dyDescent="0.25">
      <c r="A196" s="202"/>
      <c r="B196" s="35" t="s">
        <v>25</v>
      </c>
      <c r="C196" s="31"/>
      <c r="D196" s="33"/>
      <c r="E196" s="34"/>
    </row>
    <row r="197" spans="1:6" x14ac:dyDescent="0.2">
      <c r="A197" s="202"/>
      <c r="B197" s="32"/>
      <c r="C197" s="31"/>
      <c r="D197" s="33"/>
      <c r="E197" s="34"/>
    </row>
    <row r="198" spans="1:6" ht="15" x14ac:dyDescent="0.2">
      <c r="A198" s="203" t="s">
        <v>107</v>
      </c>
      <c r="B198" s="25" t="str">
        <f>B206</f>
        <v>STAVBNO POHIŠTVO</v>
      </c>
      <c r="C198" s="36"/>
      <c r="D198" s="253">
        <f>SUM(F209)</f>
        <v>0</v>
      </c>
      <c r="E198" s="249"/>
      <c r="F198" s="249"/>
    </row>
    <row r="199" spans="1:6" ht="15" x14ac:dyDescent="0.2">
      <c r="A199" s="203" t="s">
        <v>104</v>
      </c>
      <c r="B199" s="25" t="str">
        <f>B211</f>
        <v>MAVČNO KARTONSKA DELA</v>
      </c>
      <c r="C199" s="36"/>
      <c r="D199" s="253">
        <f>F215</f>
        <v>0</v>
      </c>
      <c r="E199" s="249"/>
      <c r="F199" s="249"/>
    </row>
    <row r="200" spans="1:6" ht="15" x14ac:dyDescent="0.2">
      <c r="A200" s="203" t="s">
        <v>108</v>
      </c>
      <c r="B200" s="72" t="str">
        <f>B217</f>
        <v xml:space="preserve">STENSKE OBLOGE  </v>
      </c>
      <c r="C200" s="36"/>
      <c r="D200" s="253">
        <f>SUM(F221)</f>
        <v>0</v>
      </c>
      <c r="E200" s="253"/>
      <c r="F200" s="253"/>
    </row>
    <row r="201" spans="1:6" ht="15.75" thickBot="1" x14ac:dyDescent="0.25">
      <c r="A201" s="203" t="s">
        <v>109</v>
      </c>
      <c r="B201" s="73" t="s">
        <v>139</v>
      </c>
      <c r="C201" s="36"/>
      <c r="D201" s="41"/>
      <c r="E201" s="42"/>
      <c r="F201" s="74">
        <f>SUM(F228)</f>
        <v>0</v>
      </c>
    </row>
    <row r="202" spans="1:6" ht="26.25" thickBot="1" x14ac:dyDescent="0.4">
      <c r="A202" s="205"/>
      <c r="B202" s="167" t="s">
        <v>26</v>
      </c>
      <c r="C202" s="43"/>
      <c r="D202" s="257">
        <f>SUM(D198:F201)</f>
        <v>0</v>
      </c>
      <c r="E202" s="258"/>
      <c r="F202" s="259"/>
    </row>
    <row r="203" spans="1:6" ht="15" x14ac:dyDescent="0.2">
      <c r="A203" s="203"/>
      <c r="B203" s="25"/>
      <c r="C203" s="36"/>
      <c r="D203" s="41"/>
      <c r="E203" s="42"/>
      <c r="F203" s="42"/>
    </row>
    <row r="204" spans="1:6" x14ac:dyDescent="0.2">
      <c r="A204" s="202"/>
      <c r="B204" s="32"/>
      <c r="C204" s="31"/>
      <c r="D204" s="33"/>
      <c r="E204" s="34"/>
    </row>
    <row r="205" spans="1:6" ht="13.5" thickBot="1" x14ac:dyDescent="0.25">
      <c r="A205" s="202"/>
      <c r="B205" s="32"/>
      <c r="C205" s="31"/>
      <c r="D205" s="33"/>
      <c r="E205" s="34"/>
    </row>
    <row r="206" spans="1:6" ht="13.5" thickBot="1" x14ac:dyDescent="0.25">
      <c r="A206" s="206" t="s">
        <v>107</v>
      </c>
      <c r="B206" s="45" t="s">
        <v>29</v>
      </c>
      <c r="C206" s="46"/>
      <c r="D206" s="47"/>
      <c r="E206" s="48"/>
      <c r="F206" s="49"/>
    </row>
    <row r="207" spans="1:6" x14ac:dyDescent="0.2">
      <c r="A207" s="202"/>
      <c r="B207" s="32"/>
      <c r="C207" s="31"/>
      <c r="D207" s="33"/>
      <c r="E207" s="34"/>
    </row>
    <row r="208" spans="1:6" ht="34.5" thickBot="1" x14ac:dyDescent="0.25">
      <c r="A208" s="105" t="s">
        <v>110</v>
      </c>
      <c r="B208" s="50" t="s">
        <v>173</v>
      </c>
      <c r="C208" s="51" t="s">
        <v>8</v>
      </c>
      <c r="D208" s="52">
        <v>1</v>
      </c>
      <c r="E208" s="52">
        <v>0</v>
      </c>
      <c r="F208" s="52">
        <f>SUM(D208*E208)</f>
        <v>0</v>
      </c>
    </row>
    <row r="209" spans="1:6" ht="13.5" thickBot="1" x14ac:dyDescent="0.25">
      <c r="A209" s="206"/>
      <c r="B209" s="45" t="s">
        <v>2</v>
      </c>
      <c r="C209" s="46"/>
      <c r="D209" s="47"/>
      <c r="E209" s="48"/>
      <c r="F209" s="49">
        <f>SUM(F208:F208)</f>
        <v>0</v>
      </c>
    </row>
    <row r="210" spans="1:6" ht="13.5" thickBot="1" x14ac:dyDescent="0.25">
      <c r="A210" s="202"/>
      <c r="B210" s="32"/>
      <c r="C210" s="31"/>
      <c r="D210" s="33"/>
      <c r="E210" s="34"/>
    </row>
    <row r="211" spans="1:6" ht="13.5" thickBot="1" x14ac:dyDescent="0.25">
      <c r="A211" s="206" t="s">
        <v>104</v>
      </c>
      <c r="B211" s="45" t="s">
        <v>45</v>
      </c>
      <c r="C211" s="46"/>
      <c r="D211" s="47"/>
      <c r="E211" s="48"/>
      <c r="F211" s="49"/>
    </row>
    <row r="212" spans="1:6" x14ac:dyDescent="0.2">
      <c r="A212" s="202"/>
      <c r="B212" s="32"/>
      <c r="C212" s="31"/>
      <c r="D212" s="33"/>
      <c r="E212" s="34"/>
    </row>
    <row r="213" spans="1:6" ht="114.75" x14ac:dyDescent="0.2">
      <c r="A213" s="122" t="s">
        <v>106</v>
      </c>
      <c r="B213" s="56" t="s">
        <v>95</v>
      </c>
      <c r="C213" s="60" t="s">
        <v>177</v>
      </c>
      <c r="D213" s="61">
        <v>5.0999999999999996</v>
      </c>
      <c r="E213" s="62">
        <v>0</v>
      </c>
      <c r="F213" s="62">
        <f>SUM(D213*E213)</f>
        <v>0</v>
      </c>
    </row>
    <row r="214" spans="1:6" ht="13.5" thickBot="1" x14ac:dyDescent="0.25">
      <c r="A214" s="202"/>
      <c r="B214" s="32"/>
      <c r="C214" s="31"/>
      <c r="D214" s="33"/>
      <c r="E214" s="34"/>
    </row>
    <row r="215" spans="1:6" ht="13.5" thickBot="1" x14ac:dyDescent="0.25">
      <c r="A215" s="206"/>
      <c r="B215" s="45" t="s">
        <v>2</v>
      </c>
      <c r="C215" s="46"/>
      <c r="D215" s="47"/>
      <c r="E215" s="48"/>
      <c r="F215" s="49">
        <f>SUM(F213:F214)</f>
        <v>0</v>
      </c>
    </row>
    <row r="216" spans="1:6" ht="13.5" thickBot="1" x14ac:dyDescent="0.25">
      <c r="A216" s="202"/>
      <c r="B216" s="32"/>
      <c r="C216" s="31"/>
      <c r="D216" s="33"/>
      <c r="E216" s="34"/>
    </row>
    <row r="217" spans="1:6" ht="13.5" thickBot="1" x14ac:dyDescent="0.25">
      <c r="A217" s="206" t="s">
        <v>108</v>
      </c>
      <c r="B217" s="45" t="s">
        <v>96</v>
      </c>
      <c r="C217" s="46"/>
      <c r="D217" s="47"/>
      <c r="E217" s="48"/>
      <c r="F217" s="49"/>
    </row>
    <row r="218" spans="1:6" x14ac:dyDescent="0.2">
      <c r="A218" s="202"/>
      <c r="B218" s="32"/>
      <c r="C218" s="31"/>
      <c r="D218" s="33"/>
      <c r="E218" s="34"/>
    </row>
    <row r="219" spans="1:6" ht="38.25" x14ac:dyDescent="0.2">
      <c r="A219" s="122" t="s">
        <v>111</v>
      </c>
      <c r="B219" s="56" t="s">
        <v>97</v>
      </c>
      <c r="C219" s="55" t="s">
        <v>47</v>
      </c>
      <c r="D219" s="57">
        <v>17.7</v>
      </c>
      <c r="E219" s="58">
        <v>0</v>
      </c>
      <c r="F219" s="58">
        <f>SUM(D219*E219)</f>
        <v>0</v>
      </c>
    </row>
    <row r="220" spans="1:6" ht="13.5" thickBot="1" x14ac:dyDescent="0.25">
      <c r="A220" s="202"/>
      <c r="B220" s="63"/>
      <c r="C220" s="31"/>
      <c r="D220" s="33"/>
      <c r="E220" s="34"/>
    </row>
    <row r="221" spans="1:6" ht="13.5" thickBot="1" x14ac:dyDescent="0.25">
      <c r="A221" s="206"/>
      <c r="B221" s="45" t="s">
        <v>2</v>
      </c>
      <c r="C221" s="46"/>
      <c r="D221" s="47"/>
      <c r="E221" s="48"/>
      <c r="F221" s="49">
        <f>SUM(F219:F220)</f>
        <v>0</v>
      </c>
    </row>
    <row r="222" spans="1:6" ht="13.5" thickBot="1" x14ac:dyDescent="0.25">
      <c r="A222" s="202"/>
      <c r="B222" s="32"/>
      <c r="C222" s="31"/>
      <c r="D222" s="33"/>
      <c r="E222" s="34"/>
    </row>
    <row r="223" spans="1:6" ht="13.5" thickBot="1" x14ac:dyDescent="0.25">
      <c r="A223" s="206" t="s">
        <v>109</v>
      </c>
      <c r="B223" s="45" t="s">
        <v>139</v>
      </c>
      <c r="C223" s="46"/>
      <c r="D223" s="47"/>
      <c r="E223" s="48"/>
      <c r="F223" s="49"/>
    </row>
    <row r="224" spans="1:6" x14ac:dyDescent="0.2">
      <c r="A224" s="202"/>
      <c r="B224" s="32"/>
      <c r="C224" s="31"/>
      <c r="D224" s="33"/>
      <c r="E224" s="34"/>
    </row>
    <row r="225" spans="1:6" ht="102" x14ac:dyDescent="0.2">
      <c r="A225" s="122" t="s">
        <v>140</v>
      </c>
      <c r="B225" s="56" t="s">
        <v>171</v>
      </c>
      <c r="C225" s="55" t="s">
        <v>60</v>
      </c>
      <c r="D225" s="57">
        <v>3</v>
      </c>
      <c r="E225" s="58">
        <v>0</v>
      </c>
      <c r="F225" s="58">
        <f>SUM(D225*E225)</f>
        <v>0</v>
      </c>
    </row>
    <row r="226" spans="1:6" x14ac:dyDescent="0.2">
      <c r="A226" s="122" t="s">
        <v>141</v>
      </c>
      <c r="B226" s="59" t="s">
        <v>134</v>
      </c>
      <c r="C226" s="55" t="s">
        <v>63</v>
      </c>
      <c r="D226" s="57">
        <v>1</v>
      </c>
      <c r="E226" s="58">
        <v>0</v>
      </c>
      <c r="F226" s="58">
        <f>SUM(D226*E226)</f>
        <v>0</v>
      </c>
    </row>
    <row r="227" spans="1:6" ht="13.5" thickBot="1" x14ac:dyDescent="0.25">
      <c r="A227" s="202"/>
      <c r="B227" s="32"/>
      <c r="C227" s="31"/>
      <c r="D227" s="33"/>
      <c r="E227" s="34"/>
    </row>
    <row r="228" spans="1:6" ht="13.5" thickBot="1" x14ac:dyDescent="0.25">
      <c r="A228" s="206"/>
      <c r="B228" s="45" t="s">
        <v>2</v>
      </c>
      <c r="C228" s="46"/>
      <c r="D228" s="47"/>
      <c r="E228" s="48"/>
      <c r="F228" s="49">
        <f>SUM(F225:F227)</f>
        <v>0</v>
      </c>
    </row>
    <row r="229" spans="1:6" x14ac:dyDescent="0.2">
      <c r="A229" s="202"/>
      <c r="B229" s="32"/>
      <c r="C229" s="31"/>
      <c r="D229" s="33"/>
      <c r="E229" s="34"/>
    </row>
    <row r="230" spans="1:6" ht="15" x14ac:dyDescent="0.2">
      <c r="A230" s="220"/>
      <c r="B230" s="25"/>
      <c r="C230" s="31"/>
      <c r="D230" s="33"/>
      <c r="E230" s="34"/>
    </row>
  </sheetData>
  <protectedRanges>
    <protectedRange sqref="E208 E213 E219 E225:E226" name="Range1"/>
  </protectedRanges>
  <mergeCells count="20">
    <mergeCell ref="D200:F200"/>
    <mergeCell ref="D202:F202"/>
    <mergeCell ref="D138:F138"/>
    <mergeCell ref="D139:F139"/>
    <mergeCell ref="D143:F143"/>
    <mergeCell ref="D198:F198"/>
    <mergeCell ref="D199:F199"/>
    <mergeCell ref="D11:F11"/>
    <mergeCell ref="D140:F140"/>
    <mergeCell ref="D10:F10"/>
    <mergeCell ref="D5:F5"/>
    <mergeCell ref="D6:F6"/>
    <mergeCell ref="D7:F7"/>
    <mergeCell ref="D8:F8"/>
    <mergeCell ref="D9:F9"/>
    <mergeCell ref="D14:F14"/>
    <mergeCell ref="D134:F134"/>
    <mergeCell ref="D135:F135"/>
    <mergeCell ref="D136:F136"/>
    <mergeCell ref="D137:F137"/>
  </mergeCells>
  <phoneticPr fontId="12" type="noConversion"/>
  <pageMargins left="1.1811023622047245" right="0.39370078740157483" top="0.98425196850393704" bottom="0.59055118110236227" header="0.31496062992125984" footer="0.31496062992125984"/>
  <pageSetup paperSize="9" scale="94" orientation="portrait" r:id="rId1"/>
  <ignoredErrors>
    <ignoredError sqref="F208 F20:F21 F148:F14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SKUPNA REKAPITULACIJA</vt:lpstr>
      <vt:lpstr>GRADB.DELA-A+B+C</vt:lpstr>
      <vt:lpstr>OBRT.DELA-A+B+C</vt:lpstr>
      <vt:lpstr>GRADBENA DELA</vt:lpstr>
      <vt:lpstr>OBRTNIŠKA DELA </vt:lpstr>
      <vt:lpstr>'GRADBENA DELA'!Print_Area</vt:lpstr>
      <vt:lpstr>'SKUPNA REKAPITULACIJA'!Print_Area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Biščak</dc:creator>
  <cp:lastModifiedBy>Omanović Šaban</cp:lastModifiedBy>
  <cp:lastPrinted>2025-03-11T11:37:54Z</cp:lastPrinted>
  <dcterms:created xsi:type="dcterms:W3CDTF">2019-06-08T16:21:23Z</dcterms:created>
  <dcterms:modified xsi:type="dcterms:W3CDTF">2025-03-25T07:53:06Z</dcterms:modified>
</cp:coreProperties>
</file>