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kakoper-my.sharepoint.com/personal/ostrouskat_luka-kp_si/Documents/2024/Slorest inštalacija/"/>
    </mc:Choice>
  </mc:AlternateContent>
  <xr:revisionPtr revIDLastSave="463" documentId="8_{4B36A720-8213-44D5-972C-CDFE426ADB63}" xr6:coauthVersionLast="47" xr6:coauthVersionMax="47" xr10:uidLastSave="{071886DD-7D06-4013-8F16-1D52C25182A1}"/>
  <workbookProtection workbookAlgorithmName="SHA-512" workbookHashValue="mRXQc6dKuwT+n8ZJK6C0d0hrLKGtsr4Er4euTX3amEt2Oeyv3P8i/OFXxjjqNTZn9sMnxqJG1FD0KfbvVzfQiA==" workbookSaltValue="OhL4oTy15XFR+8CMHGGueQ==" workbookSpinCount="100000" lockStructure="1"/>
  <bookViews>
    <workbookView xWindow="28680" yWindow="-120" windowWidth="29040" windowHeight="15840" tabRatio="747" activeTab="1" xr2:uid="{00000000-000D-0000-FFFF-FFFF00000000}"/>
  </bookViews>
  <sheets>
    <sheet name="Rekapitulacija" sheetId="3" r:id="rId1"/>
    <sheet name="Elektrika" sheetId="1" r:id="rId2"/>
    <sheet name="Ostalo" sheetId="5" r:id="rId3"/>
  </sheets>
  <definedNames>
    <definedName name="_xlnm.Print_Area" localSheetId="1">Elektrika!$A$1:$F$88</definedName>
    <definedName name="_xlnm.Print_Area" localSheetId="2">Ostalo!$A$1:$F$10</definedName>
    <definedName name="_xlnm.Print_Area" localSheetId="0">Rekapitulacija!$A$1:$E$28</definedName>
    <definedName name="_xlnm.Print_Titles" localSheetId="1">Elektrika!$4:$4</definedName>
    <definedName name="_xlnm.Print_Titles" localSheetId="2">Ostalo!$4:$4</definedName>
    <definedName name="_xlnm.Print_Titles" localSheetId="0">Rekapitulacija!#REF!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F6" i="5" l="1"/>
  <c r="F68" i="1"/>
  <c r="F66" i="1"/>
  <c r="F53" i="1"/>
  <c r="F26" i="1"/>
  <c r="F61" i="1"/>
  <c r="F65" i="1"/>
  <c r="F75" i="1"/>
  <c r="F39" i="1" l="1"/>
  <c r="F67" i="1"/>
  <c r="F69" i="1"/>
  <c r="F71" i="1"/>
  <c r="F74" i="1"/>
  <c r="F78" i="1"/>
  <c r="F79" i="1"/>
  <c r="F84" i="1"/>
  <c r="F86" i="1"/>
  <c r="F88" i="1" l="1"/>
  <c r="E10" i="3" s="1"/>
  <c r="E14" i="3" l="1"/>
  <c r="F8" i="5"/>
  <c r="F10" i="5" l="1"/>
  <c r="E12" i="3" s="1"/>
  <c r="E17" i="3" s="1"/>
  <c r="E19" i="3" s="1"/>
  <c r="E21" i="3" l="1"/>
</calcChain>
</file>

<file path=xl/sharedStrings.xml><?xml version="1.0" encoding="utf-8"?>
<sst xmlns="http://schemas.openxmlformats.org/spreadsheetml/2006/main" count="178" uniqueCount="90">
  <si>
    <t xml:space="preserve">S K U P A J </t>
  </si>
  <si>
    <t>Kol.</t>
  </si>
  <si>
    <t>kos</t>
  </si>
  <si>
    <t>m</t>
  </si>
  <si>
    <t>kpl.</t>
  </si>
  <si>
    <t xml:space="preserve"> </t>
  </si>
  <si>
    <t>kpl</t>
  </si>
  <si>
    <t>EUR</t>
  </si>
  <si>
    <t>* 50 mm s pokrovom</t>
  </si>
  <si>
    <t>* 100 mm s pokrovom</t>
  </si>
  <si>
    <t>komplet</t>
  </si>
  <si>
    <t>1.</t>
  </si>
  <si>
    <t>2.</t>
  </si>
  <si>
    <t>Vrednost</t>
  </si>
  <si>
    <t>Cena/ enoto</t>
  </si>
  <si>
    <t>4.</t>
  </si>
  <si>
    <t>3.</t>
  </si>
  <si>
    <t>Demontaža obstoječe elektro opreme in odvoz na uradno deponijo izven Luke Koper d.d.:</t>
  </si>
  <si>
    <t xml:space="preserve">*tipska zbiralka N in PE, "Schneider"    </t>
  </si>
  <si>
    <t xml:space="preserve">* drobni in vezni material                                                                        </t>
  </si>
  <si>
    <t>* pripadajoče tablice s trajnimi graviranimi napisi, UV obstojne in pritrjene na omarico (po detajlu)</t>
  </si>
  <si>
    <r>
      <t>*FG16OM16 5 x 16 mm</t>
    </r>
    <r>
      <rPr>
        <vertAlign val="superscript"/>
        <sz val="10"/>
        <rFont val="Arial"/>
        <family val="2"/>
        <charset val="238"/>
      </rPr>
      <t>2</t>
    </r>
  </si>
  <si>
    <t>- ves pritrdilni in drobni montažni material,</t>
  </si>
  <si>
    <t>- izdelavo napisnih ploščic za označevanje elementov</t>
  </si>
  <si>
    <t>Pri izdelavi ponudbe je potrebno pri električnem sestavu upoštevati poleg navedenega tudi:</t>
  </si>
  <si>
    <t>REKAPITULACIJA</t>
  </si>
  <si>
    <t>SKUPAJ brez DDV:</t>
  </si>
  <si>
    <t>DDV 22%</t>
  </si>
  <si>
    <t>SKUPAJ z DDV:</t>
  </si>
  <si>
    <t>POPIS DEL IN PREDIZMERE</t>
  </si>
  <si>
    <t>OPOMBE:</t>
  </si>
  <si>
    <r>
      <t>*FG16OM16 3 x 2,5 mm</t>
    </r>
    <r>
      <rPr>
        <vertAlign val="superscript"/>
        <sz val="10"/>
        <rFont val="Arial"/>
        <family val="2"/>
        <charset val="238"/>
      </rPr>
      <t>2</t>
    </r>
  </si>
  <si>
    <t>Opis postavke</t>
  </si>
  <si>
    <t>Zap. št.</t>
  </si>
  <si>
    <t>Enota mere</t>
  </si>
  <si>
    <t>ELEKTRIČNE INŠTALACIJE</t>
  </si>
  <si>
    <t xml:space="preserve">A. </t>
  </si>
  <si>
    <t>A.</t>
  </si>
  <si>
    <t>C.</t>
  </si>
  <si>
    <t>D.</t>
  </si>
  <si>
    <t>C. OSTALO</t>
  </si>
  <si>
    <t>OSTALO</t>
  </si>
  <si>
    <r>
      <t>*FG16OM16 5 x 25 mm</t>
    </r>
    <r>
      <rPr>
        <vertAlign val="superscript"/>
        <sz val="10"/>
        <rFont val="Arial"/>
        <family val="2"/>
        <charset val="238"/>
      </rPr>
      <t>2</t>
    </r>
  </si>
  <si>
    <t>*Demontaža obstoječih stikalnih letev v elektro omari</t>
  </si>
  <si>
    <t xml:space="preserve">*Demontaža obstoječega kabelskega razvoda </t>
  </si>
  <si>
    <t>Dobava in montaža pocinkanih pločevinastih kabelskih polic tipa PK (Optim), komplet z vsem odcepnim, pritrdilnim in montažnim materialom. Višina montaže 2,5 m od tal. Predvideni so naslednji tipi kabelskih polic:</t>
  </si>
  <si>
    <t>- ponujena oprema lahko pripada konkurenčnemu proizvajalcu, vendar mora imeti enake tehnične karakteristike</t>
  </si>
  <si>
    <t>Dobava polaganje in priklop kablov delno na kabelske police, delno v izolirne cevi in sicer:</t>
  </si>
  <si>
    <t>- vse potrebne meritve in preiskuse, spuščanje v pogon</t>
  </si>
  <si>
    <t>- nameščanje plastificiranih enopolnih shem v stikalne bloke</t>
  </si>
  <si>
    <t>- vse označbe električnega sestava izvesti v skladu z veljavnimi predpisi, atesti</t>
  </si>
  <si>
    <t>- ves vezni material</t>
  </si>
  <si>
    <t>5.</t>
  </si>
  <si>
    <t>6.</t>
  </si>
  <si>
    <t>7.</t>
  </si>
  <si>
    <t>8.</t>
  </si>
  <si>
    <t xml:space="preserve">Dobava in montaža </t>
  </si>
  <si>
    <t>Odcepna vrstna sponka za glavni vod, odpiralna 4×35(25)mm2 / 3×5×10,3×2×25 / 4×16,6×25mm2, 690VAC/DC,125A</t>
  </si>
  <si>
    <t>Talilni vložek NV NV/NH NV00 C 63A</t>
  </si>
  <si>
    <t>kos.</t>
  </si>
  <si>
    <t>Kabelski čevlji, kabelske votlice, termoskrčljiva cev in ostali drobni vezni material</t>
  </si>
  <si>
    <t>Stenska konzola za vodoravno montažo kabelskih polic</t>
  </si>
  <si>
    <t>lzdelava projektne dokumentacije izvedenih del - PID</t>
  </si>
  <si>
    <t xml:space="preserve">Nepredvidena dela, 5% </t>
  </si>
  <si>
    <t xml:space="preserve">Za vse postavke velja, da je v končni ceni upoštevana dobava in montaža, usklajevanje z naročnikom in ostalimi izvajalci, pripravljalna dela, organiziranje izklopa in ves montažni material.
Izvedbo del mora izvajalec prilagajati Slorestovemu delovnemu procesu, ki se mora odvijati nemoteno. V kolikor bo izvajalec za izvedbo del moral začasno umikati mehanizacijo, mora te stroške vključiti v svojo ponudbo. Dodatnih stroškov iz tega naslova naročnik ne bo priznal.
Za izvedbo nekaterih del, je v postavkah potrebno upoštevati strošek uporabe avtodvigala. Dodatnih stroškov iz tega naslova naročnik ne bo priznal.
</t>
  </si>
  <si>
    <t>*omarica tip: Stanovanjska omarica kot naprimer KAEDRA N/O SI 2vrst 12M / 24M 340mm 460mm 160mm IP65 prozorni pokrov</t>
  </si>
  <si>
    <t xml:space="preserve">*Zaščitno FID stikalo kot naprimer ACTI9 ID K 4P 63A 0,03A "Schneider"    </t>
  </si>
  <si>
    <t xml:space="preserve">*Zaščitno FID stikalo kot naprimer ACTI9 ID K 4P 40A 0,03A "Schneider"    </t>
  </si>
  <si>
    <t xml:space="preserve">*Inštalacijski odklopnik kot naprimer ACTI9 iC60H 10kA C 63A 3P, "Schneider"    </t>
  </si>
  <si>
    <t xml:space="preserve">*Inštalacijski odklopnik kot naprimer ACTI9 iC60H 10kA C 40A 3P , "Schneider"    </t>
  </si>
  <si>
    <t xml:space="preserve">*inštalacijski odklopnik kot naprimer tip ACTI9 iC60H, 16A/1P-C, "Schneider"    </t>
  </si>
  <si>
    <t>Varovalčni ločilnik na ploščo kot naprimer RBK 000-M M83P do 160A NV00 (manjši) APATOR</t>
  </si>
  <si>
    <t>Izolirna samougasna fleksibilna PVC cev kot naprimer (SECAFLEX) za polaganje kablov na mestih, kjer so ti izpostavljeni mehanskim poškodbam. Predvidene so naslednje dimenzije cevi:</t>
  </si>
  <si>
    <t xml:space="preserve">*Zaščitno FID stikalo kot naprimer ACTI9 ID K 4P 16A 0,03A "Schneider"    </t>
  </si>
  <si>
    <t xml:space="preserve">*Inštalacijski odklopnik kot naprimer ACTI9 iC60H 10kA C 32A 3P, "Schneider"    </t>
  </si>
  <si>
    <t xml:space="preserve">*Inštalacijski odklopnik kot naprimer ACTI9 iC60H 10kA C 16A 3P , "Schneider"    </t>
  </si>
  <si>
    <t>9.</t>
  </si>
  <si>
    <t>* 60 mm</t>
  </si>
  <si>
    <r>
      <t xml:space="preserve">3. linija: Dobava in montaža 0,4 kV stikalnega bloka </t>
    </r>
    <r>
      <rPr>
        <b/>
        <sz val="10"/>
        <color theme="1"/>
        <rFont val="Arial"/>
        <family val="2"/>
        <charset val="238"/>
      </rPr>
      <t>VX,</t>
    </r>
    <r>
      <rPr>
        <sz val="10"/>
        <color theme="1"/>
        <rFont val="Arial"/>
        <family val="2"/>
        <charset val="238"/>
      </rPr>
      <t xml:space="preserve"> za priključevanje prenosnih porabnikov. Gre za tipsko </t>
    </r>
    <r>
      <rPr>
        <b/>
        <sz val="10"/>
        <color theme="1"/>
        <rFont val="Arial"/>
        <family val="2"/>
        <charset val="238"/>
      </rPr>
      <t>PVC</t>
    </r>
    <r>
      <rPr>
        <sz val="10"/>
        <color theme="1"/>
        <rFont val="Arial"/>
        <family val="2"/>
        <charset val="238"/>
      </rPr>
      <t xml:space="preserve"> omarico, izdelano v IP 65, v  omarici je vgrajena naslednja oprema:</t>
    </r>
  </si>
  <si>
    <r>
      <t xml:space="preserve">2. linija: Dobava in montaža 0,4 kV stikalnega bloka </t>
    </r>
    <r>
      <rPr>
        <b/>
        <sz val="10"/>
        <color theme="1"/>
        <rFont val="Arial"/>
        <family val="2"/>
        <charset val="238"/>
      </rPr>
      <t>VX,</t>
    </r>
    <r>
      <rPr>
        <sz val="10"/>
        <color theme="1"/>
        <rFont val="Arial"/>
        <family val="2"/>
        <charset val="238"/>
      </rPr>
      <t xml:space="preserve"> za priključevanje prenosnih porabnikov. Gre za tipsko </t>
    </r>
    <r>
      <rPr>
        <b/>
        <sz val="10"/>
        <color theme="1"/>
        <rFont val="Arial"/>
        <family val="2"/>
        <charset val="238"/>
      </rPr>
      <t>PVC</t>
    </r>
    <r>
      <rPr>
        <sz val="10"/>
        <color theme="1"/>
        <rFont val="Arial"/>
        <family val="2"/>
        <charset val="238"/>
      </rPr>
      <t xml:space="preserve"> omarico, izdelano v IP 65:</t>
    </r>
  </si>
  <si>
    <r>
      <t xml:space="preserve">1. linija: Dobava in montaža 0,4 kV stikalnega bloka </t>
    </r>
    <r>
      <rPr>
        <b/>
        <sz val="10"/>
        <color theme="1"/>
        <rFont val="Arial"/>
        <family val="2"/>
        <charset val="238"/>
      </rPr>
      <t>VX,</t>
    </r>
    <r>
      <rPr>
        <sz val="10"/>
        <color theme="1"/>
        <rFont val="Arial"/>
        <family val="2"/>
        <charset val="238"/>
      </rPr>
      <t xml:space="preserve"> za priključevanje prenosnih porabnikov. Gre za tipsko </t>
    </r>
    <r>
      <rPr>
        <b/>
        <sz val="10"/>
        <color theme="1"/>
        <rFont val="Arial"/>
        <family val="2"/>
        <charset val="238"/>
      </rPr>
      <t>PVC</t>
    </r>
    <r>
      <rPr>
        <sz val="10"/>
        <color theme="1"/>
        <rFont val="Arial"/>
        <family val="2"/>
        <charset val="238"/>
      </rPr>
      <t xml:space="preserve"> omarico, izdelano v IP 65:</t>
    </r>
  </si>
  <si>
    <t xml:space="preserve">*Inštalacijski odklopnik kot naprimer Acti9 iC60H 3P 50A 3P, "Schneider"    </t>
  </si>
  <si>
    <t xml:space="preserve">*Inštalacijski odklopnik kot naprimer ACTI9 iC60H 10kA C 32A 3P , "Schneider"    </t>
  </si>
  <si>
    <t>Izdelava meritev, kontrolnih pregledov in preizkušanj izdelanih jakotočnih inštalacij komplet z pisnimi merilnimi protokoli in izdaja poročila za celoten objekt v najemu Slorest podjetje za gospodarske storitve d.o.o.</t>
  </si>
  <si>
    <t>10.</t>
  </si>
  <si>
    <t>*FG16OM16 5 x 10 mm2</t>
  </si>
  <si>
    <r>
      <t>*FG16OM16 5 x 2,5 mm</t>
    </r>
    <r>
      <rPr>
        <vertAlign val="superscript"/>
        <sz val="10"/>
        <rFont val="Arial"/>
        <family val="2"/>
        <charset val="238"/>
      </rPr>
      <t>2</t>
    </r>
  </si>
  <si>
    <t>lzdelava projekta za izvedbo na podlagi popisa del - PZI</t>
  </si>
  <si>
    <t>*HO7V-K 1x 25 mm2</t>
  </si>
  <si>
    <t>OBNOVA ELEKTRIČNIH INŠTALACIJ V KUHINJI SLOREST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</si>
</sst>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[$EUR]"/>
    <numFmt numFmtId="165" formatCode="#,##0.00\ _S_I_T"/>
  </numFmts>
  <fonts count="27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name val="Arial CE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color theme="1"/>
      <name val="Aral"/>
      <charset val="238"/>
    </font>
    <font>
      <sz val="10"/>
      <color theme="1"/>
      <name val="Open Sans"/>
      <family val="2"/>
    </font>
    <font>
      <b/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12" fillId="0" borderId="0"/>
    <xf numFmtId="0" fontId="16" fillId="0" borderId="0"/>
    <xf numFmtId="0" fontId="1" fillId="0" borderId="0"/>
  </cellStyleXfs>
  <cellXfs count="147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 vertical="justify"/>
    </xf>
    <xf numFmtId="0" fontId="6" fillId="0" borderId="0" xfId="0" applyFont="1" applyAlignment="1">
      <alignment vertical="top"/>
    </xf>
    <xf numFmtId="0" fontId="7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0" fontId="1" fillId="0" borderId="0" xfId="0" applyFont="1"/>
    <xf numFmtId="2" fontId="6" fillId="0" borderId="0" xfId="0" applyNumberFormat="1" applyFont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horizontal="left" vertical="justify" wrapText="1"/>
    </xf>
    <xf numFmtId="0" fontId="13" fillId="0" borderId="0" xfId="0" applyFont="1" applyAlignment="1">
      <alignment horizontal="left" vertical="justify" wrapText="1"/>
    </xf>
    <xf numFmtId="0" fontId="13" fillId="0" borderId="0" xfId="0" applyFont="1"/>
    <xf numFmtId="2" fontId="11" fillId="0" borderId="0" xfId="0" applyNumberFormat="1" applyFont="1" applyAlignment="1">
      <alignment horizontal="center" vertical="top" wrapText="1"/>
    </xf>
    <xf numFmtId="4" fontId="10" fillId="0" borderId="0" xfId="0" applyNumberFormat="1" applyFont="1"/>
    <xf numFmtId="0" fontId="11" fillId="0" borderId="0" xfId="0" applyFont="1" applyAlignment="1">
      <alignment horizontal="left" vertical="justify"/>
    </xf>
    <xf numFmtId="4" fontId="10" fillId="0" borderId="0" xfId="0" applyNumberFormat="1" applyFont="1" applyAlignment="1">
      <alignment horizontal="left"/>
    </xf>
    <xf numFmtId="3" fontId="13" fillId="0" borderId="0" xfId="0" applyNumberFormat="1" applyFont="1"/>
    <xf numFmtId="0" fontId="14" fillId="0" borderId="0" xfId="0" applyFont="1"/>
    <xf numFmtId="4" fontId="13" fillId="0" borderId="0" xfId="0" applyNumberFormat="1" applyFont="1"/>
    <xf numFmtId="0" fontId="18" fillId="0" borderId="0" xfId="0" applyFont="1"/>
    <xf numFmtId="0" fontId="17" fillId="0" borderId="0" xfId="0" applyFont="1"/>
    <xf numFmtId="0" fontId="17" fillId="3" borderId="0" xfId="0" applyFont="1" applyFill="1"/>
    <xf numFmtId="0" fontId="21" fillId="0" borderId="0" xfId="0" applyFont="1" applyAlignment="1">
      <alignment wrapText="1"/>
    </xf>
    <xf numFmtId="4" fontId="22" fillId="0" borderId="0" xfId="0" applyNumberFormat="1" applyFont="1" applyAlignment="1">
      <alignment horizontal="right"/>
    </xf>
    <xf numFmtId="1" fontId="18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 vertical="top"/>
    </xf>
    <xf numFmtId="0" fontId="23" fillId="0" borderId="0" xfId="0" applyFont="1" applyAlignment="1">
      <alignment horizontal="left" vertical="justify"/>
    </xf>
    <xf numFmtId="0" fontId="23" fillId="0" borderId="0" xfId="0" applyFont="1"/>
    <xf numFmtId="0" fontId="23" fillId="0" borderId="0" xfId="0" applyFont="1" applyAlignment="1">
      <alignment horizontal="left"/>
    </xf>
    <xf numFmtId="4" fontId="14" fillId="0" borderId="1" xfId="0" applyNumberFormat="1" applyFont="1" applyBorder="1" applyAlignment="1" applyProtection="1">
      <alignment horizontal="right"/>
      <protection locked="0"/>
    </xf>
    <xf numFmtId="0" fontId="13" fillId="0" borderId="1" xfId="0" applyFont="1" applyBorder="1" applyAlignment="1" applyProtection="1">
      <alignment horizontal="left"/>
      <protection locked="0"/>
    </xf>
    <xf numFmtId="2" fontId="5" fillId="0" borderId="0" xfId="0" applyNumberFormat="1" applyFont="1" applyAlignment="1" applyProtection="1">
      <alignment horizontal="center" vertical="top"/>
    </xf>
    <xf numFmtId="0" fontId="2" fillId="0" borderId="0" xfId="0" applyFont="1" applyAlignment="1" applyProtection="1">
      <alignment horizontal="left" vertical="justify"/>
    </xf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2" fontId="4" fillId="4" borderId="0" xfId="0" applyNumberFormat="1" applyFont="1" applyFill="1" applyAlignment="1" applyProtection="1">
      <alignment horizontal="center" vertical="top"/>
    </xf>
    <xf numFmtId="2" fontId="6" fillId="0" borderId="0" xfId="0" applyNumberFormat="1" applyFont="1" applyAlignment="1" applyProtection="1">
      <alignment horizontal="center" vertical="top"/>
    </xf>
    <xf numFmtId="0" fontId="6" fillId="0" borderId="0" xfId="0" applyFont="1" applyAlignment="1" applyProtection="1">
      <alignment horizontal="left" vertical="justify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49" fontId="20" fillId="2" borderId="2" xfId="0" applyNumberFormat="1" applyFont="1" applyFill="1" applyBorder="1" applyAlignment="1" applyProtection="1">
      <alignment horizontal="justify" vertical="center" wrapText="1"/>
    </xf>
    <xf numFmtId="49" fontId="20" fillId="2" borderId="3" xfId="0" applyNumberFormat="1" applyFont="1" applyFill="1" applyBorder="1" applyAlignment="1" applyProtection="1">
      <alignment horizontal="justify" vertical="center" wrapText="1"/>
    </xf>
    <xf numFmtId="0" fontId="20" fillId="2" borderId="3" xfId="0" applyFont="1" applyFill="1" applyBorder="1" applyAlignment="1" applyProtection="1">
      <alignment horizontal="center" vertical="center" wrapText="1"/>
    </xf>
    <xf numFmtId="2" fontId="20" fillId="2" borderId="3" xfId="0" applyNumberFormat="1" applyFont="1" applyFill="1" applyBorder="1" applyAlignment="1" applyProtection="1">
      <alignment horizontal="center" vertical="center" wrapText="1"/>
    </xf>
    <xf numFmtId="4" fontId="20" fillId="2" borderId="4" xfId="0" applyNumberFormat="1" applyFont="1" applyFill="1" applyBorder="1" applyAlignment="1" applyProtection="1">
      <alignment horizontal="center" vertical="center" wrapText="1"/>
    </xf>
    <xf numFmtId="2" fontId="8" fillId="0" borderId="0" xfId="0" applyNumberFormat="1" applyFont="1" applyAlignment="1" applyProtection="1">
      <alignment horizontal="center" vertical="top" wrapText="1"/>
    </xf>
    <xf numFmtId="0" fontId="9" fillId="0" borderId="0" xfId="0" quotePrefix="1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wrapText="1"/>
    </xf>
    <xf numFmtId="164" fontId="8" fillId="0" borderId="0" xfId="0" applyNumberFormat="1" applyFont="1" applyAlignment="1" applyProtection="1">
      <alignment wrapText="1"/>
    </xf>
    <xf numFmtId="0" fontId="8" fillId="0" borderId="0" xfId="0" applyFont="1" applyAlignment="1" applyProtection="1">
      <alignment horizontal="center" vertical="top" wrapText="1"/>
    </xf>
    <xf numFmtId="0" fontId="8" fillId="0" borderId="0" xfId="0" applyFont="1" applyProtection="1"/>
    <xf numFmtId="2" fontId="2" fillId="0" borderId="0" xfId="0" applyNumberFormat="1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left" vertical="justify" wrapText="1"/>
    </xf>
    <xf numFmtId="0" fontId="1" fillId="0" borderId="0" xfId="0" applyFont="1" applyProtection="1"/>
    <xf numFmtId="4" fontId="1" fillId="0" borderId="0" xfId="0" applyNumberFormat="1" applyFon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 vertical="justify"/>
    </xf>
    <xf numFmtId="4" fontId="14" fillId="0" borderId="1" xfId="0" applyNumberFormat="1" applyFont="1" applyBorder="1" applyAlignment="1" applyProtection="1">
      <alignment horizontal="right"/>
    </xf>
    <xf numFmtId="2" fontId="14" fillId="0" borderId="0" xfId="0" applyNumberFormat="1" applyFont="1" applyAlignment="1" applyProtection="1">
      <alignment horizontal="center" vertical="top" wrapText="1"/>
    </xf>
    <xf numFmtId="0" fontId="13" fillId="0" borderId="0" xfId="0" applyFont="1" applyAlignment="1" applyProtection="1">
      <alignment horizontal="left" vertical="justify" wrapText="1"/>
    </xf>
    <xf numFmtId="1" fontId="13" fillId="0" borderId="0" xfId="0" applyNumberFormat="1" applyFont="1" applyAlignment="1" applyProtection="1">
      <alignment horizontal="left" wrapText="1"/>
    </xf>
    <xf numFmtId="0" fontId="13" fillId="0" borderId="0" xfId="0" applyFont="1" applyAlignment="1" applyProtection="1">
      <alignment horizontal="center"/>
    </xf>
    <xf numFmtId="3" fontId="13" fillId="0" borderId="0" xfId="0" applyNumberFormat="1" applyFont="1" applyProtection="1"/>
    <xf numFmtId="0" fontId="13" fillId="0" borderId="0" xfId="0" applyFont="1" applyAlignment="1" applyProtection="1">
      <alignment horizontal="left" vertical="justify"/>
    </xf>
    <xf numFmtId="0" fontId="14" fillId="0" borderId="1" xfId="0" applyFont="1" applyBorder="1" applyAlignment="1" applyProtection="1">
      <alignment horizontal="left" vertical="justify"/>
    </xf>
    <xf numFmtId="0" fontId="14" fillId="0" borderId="1" xfId="0" applyFont="1" applyBorder="1" applyAlignment="1" applyProtection="1">
      <alignment horizontal="left"/>
    </xf>
    <xf numFmtId="2" fontId="11" fillId="0" borderId="0" xfId="0" applyNumberFormat="1" applyFont="1" applyAlignment="1" applyProtection="1">
      <alignment horizontal="center" vertical="top" wrapText="1"/>
    </xf>
    <xf numFmtId="0" fontId="11" fillId="0" borderId="0" xfId="0" applyFont="1" applyAlignment="1" applyProtection="1">
      <alignment horizontal="left" vertical="justify"/>
    </xf>
    <xf numFmtId="0" fontId="13" fillId="0" borderId="0" xfId="0" applyFont="1" applyProtection="1"/>
    <xf numFmtId="0" fontId="14" fillId="0" borderId="0" xfId="0" applyFont="1" applyAlignment="1" applyProtection="1">
      <alignment horizontal="left" vertical="justify"/>
    </xf>
    <xf numFmtId="0" fontId="14" fillId="0" borderId="0" xfId="0" applyFont="1" applyAlignment="1" applyProtection="1">
      <alignment horizontal="left"/>
    </xf>
    <xf numFmtId="4" fontId="10" fillId="0" borderId="0" xfId="0" applyNumberFormat="1" applyFont="1" applyAlignment="1" applyProtection="1">
      <alignment horizontal="right"/>
    </xf>
    <xf numFmtId="4" fontId="13" fillId="0" borderId="0" xfId="0" applyNumberFormat="1" applyFont="1" applyAlignment="1" applyProtection="1">
      <alignment horizontal="left" vertical="justify" wrapText="1"/>
    </xf>
    <xf numFmtId="4" fontId="13" fillId="0" borderId="0" xfId="0" applyNumberFormat="1" applyFont="1" applyAlignment="1" applyProtection="1">
      <alignment horizontal="right"/>
    </xf>
    <xf numFmtId="0" fontId="14" fillId="0" borderId="1" xfId="0" applyFont="1" applyBorder="1" applyProtection="1"/>
    <xf numFmtId="0" fontId="14" fillId="0" borderId="0" xfId="0" applyFont="1" applyProtection="1"/>
    <xf numFmtId="4" fontId="13" fillId="0" borderId="0" xfId="0" applyNumberFormat="1" applyFont="1" applyAlignment="1" applyProtection="1">
      <alignment wrapText="1"/>
    </xf>
    <xf numFmtId="0" fontId="10" fillId="0" borderId="0" xfId="0" applyFont="1" applyAlignment="1" applyProtection="1">
      <alignment horizontal="left" vertical="justify" wrapText="1"/>
    </xf>
    <xf numFmtId="1" fontId="10" fillId="0" borderId="0" xfId="0" applyNumberFormat="1" applyFont="1" applyAlignment="1" applyProtection="1">
      <alignment horizontal="left" wrapText="1"/>
    </xf>
    <xf numFmtId="4" fontId="10" fillId="0" borderId="0" xfId="0" applyNumberFormat="1" applyFont="1" applyAlignment="1" applyProtection="1">
      <alignment wrapText="1"/>
    </xf>
    <xf numFmtId="4" fontId="10" fillId="0" borderId="0" xfId="0" applyNumberFormat="1" applyFont="1" applyAlignment="1" applyProtection="1">
      <alignment horizontal="left" vertical="justify" wrapText="1"/>
    </xf>
    <xf numFmtId="0" fontId="10" fillId="0" borderId="0" xfId="0" applyFont="1" applyProtection="1"/>
    <xf numFmtId="4" fontId="10" fillId="0" borderId="0" xfId="0" applyNumberFormat="1" applyFont="1" applyProtection="1"/>
    <xf numFmtId="0" fontId="10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3" fillId="0" borderId="0" xfId="0" applyFont="1" applyAlignment="1" applyProtection="1">
      <alignment vertical="justify" wrapText="1"/>
    </xf>
    <xf numFmtId="0" fontId="11" fillId="0" borderId="0" xfId="0" applyFont="1" applyAlignment="1" applyProtection="1">
      <alignment vertical="justify"/>
    </xf>
    <xf numFmtId="0" fontId="11" fillId="0" borderId="0" xfId="0" applyFont="1" applyAlignment="1" applyProtection="1">
      <alignment horizontal="left" vertical="justify" wrapText="1"/>
    </xf>
    <xf numFmtId="0" fontId="13" fillId="0" borderId="0" xfId="0" applyFont="1" applyAlignment="1" applyProtection="1">
      <alignment horizontal="left"/>
    </xf>
    <xf numFmtId="0" fontId="13" fillId="0" borderId="0" xfId="1" applyFont="1" applyAlignment="1" applyProtection="1">
      <alignment horizontal="left" vertical="justify" wrapText="1"/>
    </xf>
    <xf numFmtId="0" fontId="13" fillId="0" borderId="1" xfId="0" applyFont="1" applyBorder="1" applyProtection="1"/>
    <xf numFmtId="1" fontId="1" fillId="0" borderId="0" xfId="0" applyNumberFormat="1" applyFont="1" applyAlignment="1" applyProtection="1">
      <alignment horizontal="right" wrapText="1"/>
    </xf>
    <xf numFmtId="4" fontId="1" fillId="0" borderId="0" xfId="0" applyNumberFormat="1" applyFont="1" applyAlignment="1" applyProtection="1">
      <alignment horizontal="center" wrapText="1"/>
    </xf>
    <xf numFmtId="4" fontId="1" fillId="0" borderId="0" xfId="0" applyNumberFormat="1" applyFont="1" applyAlignment="1" applyProtection="1">
      <alignment horizontal="left" vertical="justify" wrapText="1"/>
    </xf>
    <xf numFmtId="2" fontId="5" fillId="5" borderId="0" xfId="0" applyNumberFormat="1" applyFont="1" applyFill="1" applyAlignment="1" applyProtection="1">
      <alignment horizontal="center" vertical="top"/>
    </xf>
    <xf numFmtId="0" fontId="18" fillId="0" borderId="0" xfId="0" applyFont="1" applyProtection="1"/>
    <xf numFmtId="0" fontId="17" fillId="0" borderId="0" xfId="0" applyFont="1" applyProtection="1"/>
    <xf numFmtId="165" fontId="17" fillId="0" borderId="0" xfId="0" applyNumberFormat="1" applyFont="1" applyProtection="1"/>
    <xf numFmtId="16" fontId="17" fillId="0" borderId="0" xfId="0" applyNumberFormat="1" applyFont="1" applyProtection="1"/>
    <xf numFmtId="0" fontId="19" fillId="0" borderId="0" xfId="0" applyFont="1" applyProtection="1"/>
    <xf numFmtId="0" fontId="17" fillId="0" borderId="0" xfId="0" applyFont="1" applyAlignment="1" applyProtection="1">
      <alignment vertical="top" wrapText="1"/>
    </xf>
    <xf numFmtId="0" fontId="17" fillId="0" borderId="0" xfId="0" applyFont="1" applyAlignment="1" applyProtection="1">
      <alignment vertical="top"/>
    </xf>
    <xf numFmtId="0" fontId="17" fillId="0" borderId="5" xfId="0" applyFont="1" applyBorder="1" applyProtection="1"/>
    <xf numFmtId="165" fontId="17" fillId="0" borderId="5" xfId="0" applyNumberFormat="1" applyFont="1" applyBorder="1" applyProtection="1"/>
    <xf numFmtId="165" fontId="18" fillId="0" borderId="0" xfId="0" applyNumberFormat="1" applyFont="1" applyProtection="1"/>
    <xf numFmtId="44" fontId="18" fillId="0" borderId="0" xfId="0" applyNumberFormat="1" applyFont="1" applyProtection="1"/>
    <xf numFmtId="2" fontId="23" fillId="0" borderId="0" xfId="0" applyNumberFormat="1" applyFont="1" applyAlignment="1" applyProtection="1">
      <alignment horizontal="center" vertical="top"/>
    </xf>
    <xf numFmtId="0" fontId="23" fillId="0" borderId="0" xfId="0" applyFont="1" applyAlignment="1" applyProtection="1">
      <alignment horizontal="left" vertical="justify"/>
    </xf>
    <xf numFmtId="0" fontId="23" fillId="0" borderId="0" xfId="0" applyFont="1" applyProtection="1"/>
    <xf numFmtId="2" fontId="18" fillId="0" borderId="0" xfId="0" applyNumberFormat="1" applyFont="1" applyAlignment="1" applyProtection="1">
      <alignment horizontal="center" vertical="top"/>
    </xf>
    <xf numFmtId="4" fontId="1" fillId="0" borderId="0" xfId="0" applyNumberFormat="1" applyFont="1" applyAlignment="1" applyProtection="1">
      <alignment horizontal="right"/>
      <protection locked="0"/>
    </xf>
    <xf numFmtId="0" fontId="13" fillId="0" borderId="1" xfId="0" applyFont="1" applyBorder="1" applyAlignment="1" applyProtection="1">
      <alignment horizontal="left"/>
    </xf>
    <xf numFmtId="4" fontId="10" fillId="0" borderId="0" xfId="0" applyNumberFormat="1" applyFont="1" applyAlignment="1" applyProtection="1">
      <alignment horizontal="left"/>
      <protection locked="0"/>
    </xf>
    <xf numFmtId="4" fontId="13" fillId="0" borderId="0" xfId="0" applyNumberFormat="1" applyFont="1" applyAlignment="1" applyProtection="1">
      <alignment horizontal="right"/>
      <protection locked="0"/>
    </xf>
    <xf numFmtId="4" fontId="10" fillId="0" borderId="0" xfId="0" applyNumberFormat="1" applyFont="1" applyAlignment="1" applyProtection="1">
      <alignment horizontal="right"/>
      <protection locked="0"/>
    </xf>
    <xf numFmtId="4" fontId="10" fillId="0" borderId="0" xfId="0" applyNumberFormat="1" applyFont="1" applyProtection="1">
      <protection locked="0"/>
    </xf>
    <xf numFmtId="44" fontId="17" fillId="0" borderId="0" xfId="0" applyNumberFormat="1" applyFont="1" applyProtection="1"/>
    <xf numFmtId="44" fontId="17" fillId="0" borderId="0" xfId="0" applyNumberFormat="1" applyFont="1" applyAlignment="1" applyProtection="1">
      <alignment vertical="top"/>
    </xf>
    <xf numFmtId="44" fontId="17" fillId="0" borderId="5" xfId="0" applyNumberFormat="1" applyFont="1" applyBorder="1" applyProtection="1"/>
    <xf numFmtId="0" fontId="1" fillId="0" borderId="0" xfId="0" applyFont="1" applyAlignment="1" applyProtection="1">
      <alignment horizontal="left" vertical="center" wrapText="1"/>
    </xf>
    <xf numFmtId="0" fontId="1" fillId="0" borderId="0" xfId="0" quotePrefix="1" applyFont="1" applyAlignment="1" applyProtection="1">
      <alignment horizontal="left" vertical="center"/>
    </xf>
    <xf numFmtId="0" fontId="1" fillId="0" borderId="0" xfId="0" quotePrefix="1" applyFont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justify"/>
    </xf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Protection="1"/>
    <xf numFmtId="4" fontId="14" fillId="0" borderId="0" xfId="0" applyNumberFormat="1" applyFont="1" applyBorder="1" applyAlignment="1" applyProtection="1">
      <alignment horizontal="right"/>
      <protection locked="0"/>
    </xf>
    <xf numFmtId="4" fontId="14" fillId="0" borderId="0" xfId="0" applyNumberFormat="1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left" vertical="justify"/>
    </xf>
    <xf numFmtId="0" fontId="24" fillId="6" borderId="0" xfId="0" applyFont="1" applyFill="1" applyBorder="1" applyAlignment="1" applyProtection="1">
      <alignment horizontal="left" vertical="justify"/>
    </xf>
    <xf numFmtId="2" fontId="14" fillId="0" borderId="0" xfId="0" applyNumberFormat="1" applyFont="1" applyBorder="1" applyAlignment="1" applyProtection="1">
      <alignment horizontal="center" vertical="top" wrapText="1"/>
    </xf>
    <xf numFmtId="2" fontId="11" fillId="0" borderId="0" xfId="0" applyNumberFormat="1" applyFont="1" applyBorder="1" applyAlignment="1" applyProtection="1">
      <alignment horizontal="center" vertical="top" wrapText="1"/>
    </xf>
    <xf numFmtId="0" fontId="24" fillId="6" borderId="0" xfId="0" applyFont="1" applyFill="1" applyBorder="1" applyAlignment="1">
      <alignment wrapText="1"/>
    </xf>
    <xf numFmtId="0" fontId="25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top" wrapText="1"/>
    </xf>
    <xf numFmtId="0" fontId="13" fillId="0" borderId="0" xfId="0" applyFont="1" applyProtection="1">
      <protection locked="0"/>
    </xf>
    <xf numFmtId="0" fontId="1" fillId="0" borderId="0" xfId="0" applyFont="1" applyAlignment="1" applyProtection="1">
      <alignment horizontal="left" vertical="top" wrapText="1"/>
    </xf>
    <xf numFmtId="2" fontId="26" fillId="0" borderId="0" xfId="0" applyNumberFormat="1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left" vertical="justify" wrapText="1"/>
    </xf>
    <xf numFmtId="0" fontId="0" fillId="4" borderId="0" xfId="0" applyFill="1" applyAlignment="1" applyProtection="1">
      <alignment wrapText="1"/>
    </xf>
    <xf numFmtId="0" fontId="4" fillId="5" borderId="0" xfId="0" applyFont="1" applyFill="1" applyAlignment="1" applyProtection="1">
      <alignment horizontal="left" vertical="justify" wrapText="1"/>
    </xf>
    <xf numFmtId="0" fontId="0" fillId="5" borderId="0" xfId="0" applyFill="1" applyAlignment="1" applyProtection="1">
      <alignment wrapText="1"/>
    </xf>
  </cellXfs>
  <cellStyles count="6">
    <cellStyle name="Excel Built-in Normal" xfId="5" xr:uid="{00000000-0005-0000-0000-000000000000}"/>
    <cellStyle name="Navadno" xfId="0" builtinId="0"/>
    <cellStyle name="Navadno 2" xfId="3" xr:uid="{00000000-0005-0000-0000-000001000000}"/>
    <cellStyle name="Navadno 4" xfId="1" xr:uid="{00000000-0005-0000-0000-000002000000}"/>
    <cellStyle name="Navadno 5" xfId="2" xr:uid="{00000000-0005-0000-0000-000003000000}"/>
    <cellStyle name="Norm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0AB2-C363-416B-A46B-459936F4F73A}">
  <sheetPr>
    <tabColor rgb="FFFF0000"/>
  </sheetPr>
  <dimension ref="A1:H28"/>
  <sheetViews>
    <sheetView view="pageBreakPreview" zoomScale="125" zoomScaleNormal="115" zoomScaleSheetLayoutView="125" workbookViewId="0">
      <selection activeCell="C3" sqref="C3"/>
    </sheetView>
  </sheetViews>
  <sheetFormatPr defaultColWidth="9.140625" defaultRowHeight="14.25"/>
  <cols>
    <col min="1" max="2" width="2.5703125" style="28" customWidth="1"/>
    <col min="3" max="3" width="73.85546875" style="29" customWidth="1"/>
    <col min="4" max="4" width="2.28515625" style="29" customWidth="1"/>
    <col min="5" max="5" width="16.140625" style="30" customWidth="1"/>
    <col min="6" max="6" width="10.5703125" style="31" customWidth="1"/>
    <col min="7" max="7" width="11.140625" style="30" customWidth="1"/>
    <col min="8" max="16384" width="9.140625" style="30"/>
  </cols>
  <sheetData>
    <row r="1" spans="1:5" s="23" customFormat="1" ht="15">
      <c r="A1" s="100"/>
      <c r="B1" s="100"/>
      <c r="C1" s="100" t="s">
        <v>29</v>
      </c>
      <c r="D1" s="101"/>
      <c r="E1" s="101"/>
    </row>
    <row r="2" spans="1:5" s="23" customFormat="1">
      <c r="A2" s="101"/>
      <c r="B2" s="101"/>
      <c r="C2" s="101"/>
      <c r="D2" s="102"/>
      <c r="E2" s="102" t="s">
        <v>5</v>
      </c>
    </row>
    <row r="3" spans="1:5" s="23" customFormat="1" ht="15">
      <c r="A3" s="100"/>
      <c r="B3" s="100"/>
      <c r="C3" s="100" t="s">
        <v>35</v>
      </c>
      <c r="D3" s="101"/>
      <c r="E3" s="101"/>
    </row>
    <row r="4" spans="1:5" s="23" customFormat="1" ht="2.25" customHeight="1">
      <c r="A4" s="101"/>
      <c r="B4" s="101"/>
      <c r="C4" s="101"/>
      <c r="D4" s="102"/>
      <c r="E4" s="102" t="s">
        <v>5</v>
      </c>
    </row>
    <row r="5" spans="1:5" s="23" customFormat="1" ht="15">
      <c r="A5" s="100"/>
      <c r="B5" s="100"/>
      <c r="C5" s="100" t="s">
        <v>89</v>
      </c>
      <c r="D5" s="101"/>
      <c r="E5" s="101"/>
    </row>
    <row r="6" spans="1:5" s="23" customFormat="1">
      <c r="A6" s="101"/>
      <c r="B6" s="101"/>
      <c r="C6" s="101"/>
      <c r="D6" s="102"/>
      <c r="E6" s="102" t="s">
        <v>5</v>
      </c>
    </row>
    <row r="7" spans="1:5" s="23" customFormat="1">
      <c r="A7" s="101"/>
      <c r="B7" s="101"/>
      <c r="C7" s="101"/>
      <c r="D7" s="102"/>
      <c r="E7" s="102" t="s">
        <v>5</v>
      </c>
    </row>
    <row r="8" spans="1:5" s="23" customFormat="1" ht="15">
      <c r="A8" s="103"/>
      <c r="B8" s="103"/>
      <c r="C8" s="100" t="s">
        <v>25</v>
      </c>
      <c r="D8" s="102"/>
      <c r="E8" s="102"/>
    </row>
    <row r="9" spans="1:5" s="23" customFormat="1">
      <c r="A9" s="101"/>
      <c r="B9" s="101"/>
      <c r="C9" s="104"/>
      <c r="D9" s="102"/>
      <c r="E9" s="102"/>
    </row>
    <row r="10" spans="1:5" s="24" customFormat="1">
      <c r="A10" s="101" t="s">
        <v>11</v>
      </c>
      <c r="B10" s="101" t="s">
        <v>37</v>
      </c>
      <c r="C10" s="105" t="s">
        <v>35</v>
      </c>
      <c r="D10" s="102"/>
      <c r="E10" s="121">
        <f>Elektrika!F88</f>
        <v>0</v>
      </c>
    </row>
    <row r="11" spans="1:5" s="23" customFormat="1" ht="10.5" customHeight="1">
      <c r="A11" s="101"/>
      <c r="B11" s="101"/>
      <c r="C11" s="104"/>
      <c r="D11" s="102"/>
      <c r="E11" s="121"/>
    </row>
    <row r="12" spans="1:5" s="24" customFormat="1">
      <c r="A12" s="101" t="s">
        <v>16</v>
      </c>
      <c r="B12" s="101" t="s">
        <v>38</v>
      </c>
      <c r="C12" s="105" t="s">
        <v>41</v>
      </c>
      <c r="D12" s="102"/>
      <c r="E12" s="122">
        <f>Ostalo!F10</f>
        <v>0</v>
      </c>
    </row>
    <row r="13" spans="1:5" s="23" customFormat="1">
      <c r="A13" s="101"/>
      <c r="B13" s="101"/>
      <c r="C13" s="101"/>
      <c r="D13" s="102"/>
      <c r="E13" s="121"/>
    </row>
    <row r="14" spans="1:5" s="24" customFormat="1" ht="16.5" customHeight="1">
      <c r="A14" s="106" t="s">
        <v>15</v>
      </c>
      <c r="B14" s="106" t="s">
        <v>39</v>
      </c>
      <c r="C14" s="105" t="s">
        <v>63</v>
      </c>
      <c r="D14" s="102"/>
      <c r="E14" s="121">
        <f>SUM(E8:E10)*0.05</f>
        <v>0</v>
      </c>
    </row>
    <row r="15" spans="1:5" s="23" customFormat="1">
      <c r="A15" s="107"/>
      <c r="B15" s="107"/>
      <c r="C15" s="107"/>
      <c r="D15" s="108"/>
      <c r="E15" s="123"/>
    </row>
    <row r="16" spans="1:5" s="23" customFormat="1" ht="6.6" customHeight="1">
      <c r="A16" s="101"/>
      <c r="B16" s="101"/>
      <c r="C16" s="104"/>
      <c r="D16" s="102"/>
      <c r="E16" s="121"/>
    </row>
    <row r="17" spans="1:8" s="22" customFormat="1" ht="15">
      <c r="A17" s="100"/>
      <c r="B17" s="100"/>
      <c r="C17" s="100" t="s">
        <v>26</v>
      </c>
      <c r="D17" s="109"/>
      <c r="E17" s="110">
        <f>E10+E12+E14</f>
        <v>0</v>
      </c>
    </row>
    <row r="18" spans="1:8" s="23" customFormat="1" ht="9" customHeight="1">
      <c r="A18" s="101"/>
      <c r="B18" s="101"/>
      <c r="C18" s="101"/>
      <c r="D18" s="101"/>
      <c r="E18" s="121"/>
    </row>
    <row r="19" spans="1:8" s="23" customFormat="1">
      <c r="A19" s="101"/>
      <c r="B19" s="101"/>
      <c r="C19" s="101" t="s">
        <v>27</v>
      </c>
      <c r="D19" s="102"/>
      <c r="E19" s="121">
        <f>E17*0.22</f>
        <v>0</v>
      </c>
    </row>
    <row r="20" spans="1:8" s="23" customFormat="1" ht="9" customHeight="1">
      <c r="A20" s="101"/>
      <c r="B20" s="101"/>
      <c r="C20" s="101"/>
      <c r="D20" s="101"/>
      <c r="E20" s="121"/>
    </row>
    <row r="21" spans="1:8" s="22" customFormat="1" ht="15">
      <c r="A21" s="100"/>
      <c r="B21" s="100"/>
      <c r="C21" s="100" t="s">
        <v>28</v>
      </c>
      <c r="D21" s="109"/>
      <c r="E21" s="110">
        <f>SUM(E17:E19)</f>
        <v>0</v>
      </c>
    </row>
    <row r="22" spans="1:8" s="22" customFormat="1" ht="15">
      <c r="A22" s="100"/>
      <c r="B22" s="100"/>
      <c r="C22" s="100"/>
      <c r="D22" s="109"/>
      <c r="E22" s="110"/>
    </row>
    <row r="23" spans="1:8" s="22" customFormat="1" ht="15">
      <c r="A23" s="100"/>
      <c r="B23" s="100"/>
      <c r="C23" s="100"/>
      <c r="D23" s="109"/>
      <c r="E23" s="110"/>
    </row>
    <row r="24" spans="1:8">
      <c r="A24" s="111"/>
      <c r="B24" s="111"/>
      <c r="C24" s="112"/>
      <c r="D24" s="112"/>
      <c r="E24" s="113"/>
    </row>
    <row r="25" spans="1:8">
      <c r="A25" s="111"/>
      <c r="B25" s="111"/>
      <c r="C25" s="113"/>
      <c r="D25" s="113"/>
      <c r="E25" s="113"/>
    </row>
    <row r="26" spans="1:8">
      <c r="A26" s="111"/>
      <c r="B26" s="111"/>
      <c r="C26" s="112"/>
      <c r="D26" s="112"/>
      <c r="E26" s="113"/>
    </row>
    <row r="27" spans="1:8" s="23" customFormat="1" ht="15">
      <c r="A27" s="100"/>
      <c r="B27" s="100"/>
      <c r="C27" s="100" t="s">
        <v>30</v>
      </c>
      <c r="D27" s="101"/>
      <c r="E27" s="101"/>
    </row>
    <row r="28" spans="1:8" s="23" customFormat="1" ht="234.75" customHeight="1">
      <c r="A28" s="114"/>
      <c r="B28" s="114"/>
      <c r="C28" s="142" t="s">
        <v>64</v>
      </c>
      <c r="D28" s="142"/>
      <c r="E28" s="142"/>
      <c r="F28" s="26"/>
      <c r="G28" s="26"/>
      <c r="H28" s="27"/>
    </row>
  </sheetData>
  <sheetProtection algorithmName="SHA-512" hashValue="1YGEkdx3X4MK8j/h1wWfq0YmkevPykcYMSEVsZ2tdCLCp1FZISJnZE+W0vxRFt+g+sM8eFfo0NymHeCWUzs0Hg==" saltValue="KLbL/hN7QzKObzRmh5f37w==" spinCount="100000" sheet="1" objects="1" scenarios="1"/>
  <mergeCells count="1">
    <mergeCell ref="C28:E28"/>
  </mergeCells>
  <pageMargins left="0.62992125984251968" right="0.27559055118110237" top="0.98425196850393704" bottom="0.98425196850393704" header="0.51181102362204722" footer="0.51181102362204722"/>
  <pageSetup paperSize="9" scale="94" orientation="portrait" useFirstPageNumber="1" r:id="rId1"/>
  <headerFooter alignWithMargins="0">
    <oddFooter>&amp;RStran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95"/>
  <sheetViews>
    <sheetView tabSelected="1" view="pageBreakPreview" topLeftCell="A66" zoomScale="125" zoomScaleNormal="115" zoomScaleSheetLayoutView="125" workbookViewId="0">
      <selection activeCell="E67" sqref="E67"/>
    </sheetView>
  </sheetViews>
  <sheetFormatPr defaultColWidth="9.140625" defaultRowHeight="12.75"/>
  <cols>
    <col min="1" max="1" width="4.85546875" style="10" customWidth="1"/>
    <col min="2" max="2" width="58.7109375" style="4" customWidth="1"/>
    <col min="3" max="3" width="6.28515625" style="3" customWidth="1"/>
    <col min="4" max="4" width="6.7109375" style="3" customWidth="1"/>
    <col min="5" max="5" width="10.5703125" style="2" customWidth="1"/>
    <col min="6" max="6" width="11.140625" style="3" customWidth="1"/>
    <col min="7" max="16384" width="9.140625" style="3"/>
  </cols>
  <sheetData>
    <row r="1" spans="1:6" s="1" customFormat="1">
      <c r="A1" s="34"/>
      <c r="B1" s="35"/>
      <c r="C1" s="36"/>
      <c r="D1" s="36"/>
      <c r="E1" s="37"/>
      <c r="F1" s="36"/>
    </row>
    <row r="2" spans="1:6" s="1" customFormat="1" ht="15.75">
      <c r="A2" s="38" t="s">
        <v>36</v>
      </c>
      <c r="B2" s="143" t="s">
        <v>35</v>
      </c>
      <c r="C2" s="144"/>
      <c r="D2" s="144"/>
      <c r="E2" s="144"/>
      <c r="F2" s="144"/>
    </row>
    <row r="3" spans="1:6" ht="18" customHeight="1" thickBot="1">
      <c r="A3" s="39"/>
      <c r="B3" s="40"/>
      <c r="C3" s="41"/>
      <c r="D3" s="41"/>
      <c r="E3" s="42"/>
      <c r="F3" s="41"/>
    </row>
    <row r="4" spans="1:6" s="25" customFormat="1" ht="24.75" thickBot="1">
      <c r="A4" s="43" t="s">
        <v>33</v>
      </c>
      <c r="B4" s="44" t="s">
        <v>32</v>
      </c>
      <c r="C4" s="45" t="s">
        <v>34</v>
      </c>
      <c r="D4" s="46" t="s">
        <v>1</v>
      </c>
      <c r="E4" s="46" t="s">
        <v>14</v>
      </c>
      <c r="F4" s="47" t="s">
        <v>13</v>
      </c>
    </row>
    <row r="5" spans="1:6" s="8" customFormat="1" ht="12.95" customHeight="1">
      <c r="A5" s="48"/>
      <c r="B5" s="49"/>
      <c r="C5" s="49"/>
      <c r="D5" s="50"/>
      <c r="E5" s="51"/>
      <c r="F5" s="52"/>
    </row>
    <row r="6" spans="1:6" s="8" customFormat="1" ht="25.5">
      <c r="A6" s="53"/>
      <c r="B6" s="124" t="s">
        <v>24</v>
      </c>
      <c r="C6" s="51"/>
      <c r="D6" s="52"/>
      <c r="E6" s="52"/>
      <c r="F6" s="54"/>
    </row>
    <row r="7" spans="1:6" s="8" customFormat="1" ht="25.5">
      <c r="A7" s="53"/>
      <c r="B7" s="126" t="s">
        <v>46</v>
      </c>
      <c r="C7" s="51"/>
      <c r="D7" s="52"/>
      <c r="E7" s="52"/>
      <c r="F7" s="54"/>
    </row>
    <row r="8" spans="1:6" s="8" customFormat="1">
      <c r="A8" s="53"/>
      <c r="B8" s="125" t="s">
        <v>23</v>
      </c>
      <c r="C8" s="51"/>
      <c r="D8" s="52"/>
      <c r="E8" s="52"/>
      <c r="F8" s="54"/>
    </row>
    <row r="9" spans="1:6" s="8" customFormat="1">
      <c r="A9" s="53"/>
      <c r="B9" s="126" t="s">
        <v>51</v>
      </c>
      <c r="C9" s="51"/>
      <c r="D9" s="52"/>
      <c r="E9" s="52"/>
      <c r="F9" s="54"/>
    </row>
    <row r="10" spans="1:6" s="8" customFormat="1">
      <c r="A10" s="53"/>
      <c r="B10" s="126" t="s">
        <v>22</v>
      </c>
      <c r="C10" s="51"/>
      <c r="D10" s="52"/>
      <c r="E10" s="52"/>
      <c r="F10" s="54"/>
    </row>
    <row r="11" spans="1:6" s="8" customFormat="1" ht="25.5">
      <c r="A11" s="53"/>
      <c r="B11" s="126" t="s">
        <v>50</v>
      </c>
      <c r="C11" s="51"/>
      <c r="D11" s="52"/>
      <c r="E11" s="52"/>
      <c r="F11" s="54"/>
    </row>
    <row r="12" spans="1:6" s="8" customFormat="1">
      <c r="A12" s="53"/>
      <c r="B12" s="126" t="s">
        <v>49</v>
      </c>
      <c r="C12" s="51"/>
      <c r="D12" s="52"/>
      <c r="E12" s="52"/>
      <c r="F12" s="54"/>
    </row>
    <row r="13" spans="1:6" s="8" customFormat="1">
      <c r="A13" s="53"/>
      <c r="B13" s="126" t="s">
        <v>48</v>
      </c>
      <c r="C13" s="51"/>
      <c r="D13" s="52"/>
      <c r="E13" s="52"/>
      <c r="F13" s="54"/>
    </row>
    <row r="14" spans="1:6" s="8" customFormat="1">
      <c r="A14" s="53"/>
      <c r="B14" s="126"/>
      <c r="C14" s="51"/>
      <c r="D14" s="52"/>
      <c r="E14" s="52"/>
      <c r="F14" s="54"/>
    </row>
    <row r="15" spans="1:6" s="8" customFormat="1" ht="38.25">
      <c r="A15" s="62" t="s">
        <v>11</v>
      </c>
      <c r="B15" s="63" t="s">
        <v>80</v>
      </c>
      <c r="C15" s="64"/>
      <c r="D15" s="80"/>
      <c r="E15" s="76"/>
      <c r="F15" s="63"/>
    </row>
    <row r="16" spans="1:6" s="20" customFormat="1" ht="10.5" customHeight="1">
      <c r="A16" s="70"/>
      <c r="B16" s="81"/>
      <c r="C16" s="82"/>
      <c r="D16" s="83"/>
      <c r="E16" s="84"/>
      <c r="F16" s="81"/>
    </row>
    <row r="17" spans="1:7" s="13" customFormat="1" ht="25.5">
      <c r="A17" s="62"/>
      <c r="B17" s="67" t="s">
        <v>65</v>
      </c>
      <c r="C17" s="65" t="s">
        <v>2</v>
      </c>
      <c r="D17" s="65">
        <v>1</v>
      </c>
      <c r="E17" s="72"/>
      <c r="F17" s="77"/>
    </row>
    <row r="18" spans="1:7" s="12" customFormat="1" ht="24.75" customHeight="1">
      <c r="A18" s="62"/>
      <c r="B18" s="63" t="s">
        <v>73</v>
      </c>
      <c r="C18" s="65" t="s">
        <v>2</v>
      </c>
      <c r="D18" s="65">
        <v>1</v>
      </c>
      <c r="E18" s="72"/>
      <c r="F18" s="77"/>
    </row>
    <row r="19" spans="1:7" s="14" customFormat="1" ht="25.5">
      <c r="A19" s="62"/>
      <c r="B19" s="63" t="s">
        <v>67</v>
      </c>
      <c r="C19" s="65" t="s">
        <v>2</v>
      </c>
      <c r="D19" s="65">
        <v>1</v>
      </c>
      <c r="E19" s="72"/>
      <c r="F19" s="77"/>
      <c r="G19" s="21"/>
    </row>
    <row r="20" spans="1:7" s="14" customFormat="1" ht="25.5">
      <c r="A20" s="62"/>
      <c r="B20" s="63" t="s">
        <v>74</v>
      </c>
      <c r="C20" s="65" t="s">
        <v>2</v>
      </c>
      <c r="D20" s="65">
        <v>1</v>
      </c>
      <c r="E20" s="72"/>
      <c r="F20" s="77"/>
      <c r="G20" s="21"/>
    </row>
    <row r="21" spans="1:7" s="14" customFormat="1" ht="25.5">
      <c r="A21" s="62"/>
      <c r="B21" s="63" t="s">
        <v>75</v>
      </c>
      <c r="C21" s="65" t="s">
        <v>2</v>
      </c>
      <c r="D21" s="65">
        <v>2</v>
      </c>
      <c r="E21" s="72"/>
      <c r="F21" s="77"/>
      <c r="G21" s="21"/>
    </row>
    <row r="22" spans="1:7" s="14" customFormat="1" ht="25.5">
      <c r="A22" s="62"/>
      <c r="B22" s="63" t="s">
        <v>70</v>
      </c>
      <c r="C22" s="65" t="s">
        <v>2</v>
      </c>
      <c r="D22" s="65">
        <v>3</v>
      </c>
      <c r="E22" s="72"/>
      <c r="F22" s="77"/>
    </row>
    <row r="23" spans="1:7" s="14" customFormat="1">
      <c r="A23" s="62"/>
      <c r="B23" s="67" t="s">
        <v>18</v>
      </c>
      <c r="C23" s="65" t="s">
        <v>4</v>
      </c>
      <c r="D23" s="65">
        <v>1</v>
      </c>
      <c r="E23" s="72"/>
      <c r="F23" s="77"/>
    </row>
    <row r="24" spans="1:7" s="14" customFormat="1">
      <c r="A24" s="62"/>
      <c r="B24" s="67" t="s">
        <v>19</v>
      </c>
      <c r="C24" s="65" t="s">
        <v>4</v>
      </c>
      <c r="D24" s="65">
        <v>1</v>
      </c>
      <c r="E24" s="72"/>
      <c r="F24" s="77"/>
    </row>
    <row r="25" spans="1:7" s="14" customFormat="1" ht="25.5">
      <c r="A25" s="62"/>
      <c r="B25" s="67" t="s">
        <v>20</v>
      </c>
      <c r="C25" s="65" t="s">
        <v>4</v>
      </c>
      <c r="D25" s="65">
        <v>1</v>
      </c>
      <c r="E25" s="72"/>
      <c r="F25" s="77"/>
      <c r="G25" s="21"/>
    </row>
    <row r="26" spans="1:7" s="14" customFormat="1">
      <c r="A26" s="62"/>
      <c r="B26" s="68" t="s">
        <v>10</v>
      </c>
      <c r="C26" s="69" t="s">
        <v>6</v>
      </c>
      <c r="D26" s="78">
        <v>1</v>
      </c>
      <c r="E26" s="32">
        <v>0</v>
      </c>
      <c r="F26" s="61">
        <f t="shared" ref="F26" si="0">D26*ROUND(E26,2)</f>
        <v>0</v>
      </c>
      <c r="G26" s="21"/>
    </row>
    <row r="27" spans="1:7" s="20" customFormat="1">
      <c r="A27" s="62"/>
      <c r="B27" s="73"/>
      <c r="C27" s="74"/>
      <c r="D27" s="79"/>
      <c r="E27" s="77"/>
      <c r="F27" s="77"/>
    </row>
    <row r="28" spans="1:7" s="20" customFormat="1" ht="38.25">
      <c r="A28" s="62" t="s">
        <v>12</v>
      </c>
      <c r="B28" s="63" t="s">
        <v>79</v>
      </c>
      <c r="C28" s="64"/>
      <c r="D28" s="80"/>
      <c r="E28" s="76"/>
      <c r="F28" s="63"/>
    </row>
    <row r="29" spans="1:7" s="20" customFormat="1">
      <c r="A29" s="70"/>
      <c r="B29" s="81"/>
      <c r="C29" s="82"/>
      <c r="D29" s="83"/>
      <c r="E29" s="84"/>
      <c r="F29" s="81"/>
    </row>
    <row r="30" spans="1:7" s="11" customFormat="1" ht="25.5">
      <c r="A30" s="62"/>
      <c r="B30" s="67" t="s">
        <v>65</v>
      </c>
      <c r="C30" s="65" t="s">
        <v>2</v>
      </c>
      <c r="D30" s="65">
        <v>1</v>
      </c>
      <c r="E30" s="72"/>
      <c r="F30" s="77"/>
    </row>
    <row r="31" spans="1:7" s="11" customFormat="1" ht="25.5">
      <c r="A31" s="62"/>
      <c r="B31" s="63" t="s">
        <v>66</v>
      </c>
      <c r="C31" s="65" t="s">
        <v>2</v>
      </c>
      <c r="D31" s="65">
        <v>1</v>
      </c>
      <c r="E31" s="72"/>
      <c r="F31" s="77"/>
    </row>
    <row r="32" spans="1:7" s="11" customFormat="1" ht="25.5">
      <c r="A32" s="62"/>
      <c r="B32" s="63" t="s">
        <v>67</v>
      </c>
      <c r="C32" s="65" t="s">
        <v>2</v>
      </c>
      <c r="D32" s="65">
        <v>1</v>
      </c>
      <c r="E32" s="72"/>
      <c r="F32" s="77"/>
    </row>
    <row r="33" spans="1:7" s="11" customFormat="1" ht="25.5">
      <c r="A33" s="62"/>
      <c r="B33" s="63" t="s">
        <v>68</v>
      </c>
      <c r="C33" s="65" t="s">
        <v>2</v>
      </c>
      <c r="D33" s="65">
        <v>1</v>
      </c>
      <c r="E33" s="72"/>
      <c r="F33" s="77"/>
    </row>
    <row r="34" spans="1:7" s="11" customFormat="1" ht="25.5">
      <c r="A34" s="62"/>
      <c r="B34" s="63" t="s">
        <v>69</v>
      </c>
      <c r="C34" s="65" t="s">
        <v>2</v>
      </c>
      <c r="D34" s="65">
        <v>1</v>
      </c>
      <c r="E34" s="72"/>
      <c r="F34" s="77"/>
    </row>
    <row r="35" spans="1:7" s="11" customFormat="1" ht="25.5">
      <c r="A35" s="62"/>
      <c r="B35" s="63" t="s">
        <v>70</v>
      </c>
      <c r="C35" s="65" t="s">
        <v>2</v>
      </c>
      <c r="D35" s="65">
        <v>3</v>
      </c>
      <c r="E35" s="72"/>
      <c r="F35" s="77"/>
    </row>
    <row r="36" spans="1:7" s="11" customFormat="1">
      <c r="A36" s="62"/>
      <c r="B36" s="67" t="s">
        <v>18</v>
      </c>
      <c r="C36" s="65" t="s">
        <v>4</v>
      </c>
      <c r="D36" s="65">
        <v>1</v>
      </c>
      <c r="E36" s="72"/>
      <c r="F36" s="77"/>
    </row>
    <row r="37" spans="1:7" s="9" customFormat="1" ht="26.1" customHeight="1">
      <c r="A37" s="62"/>
      <c r="B37" s="67" t="s">
        <v>19</v>
      </c>
      <c r="C37" s="65" t="s">
        <v>4</v>
      </c>
      <c r="D37" s="65">
        <v>1</v>
      </c>
      <c r="E37" s="72"/>
      <c r="F37" s="77"/>
    </row>
    <row r="38" spans="1:7" s="11" customFormat="1" ht="25.5">
      <c r="A38" s="62"/>
      <c r="B38" s="67" t="s">
        <v>20</v>
      </c>
      <c r="C38" s="65" t="s">
        <v>4</v>
      </c>
      <c r="D38" s="65">
        <v>3</v>
      </c>
      <c r="E38" s="72"/>
      <c r="F38" s="77"/>
      <c r="G38" s="9"/>
    </row>
    <row r="39" spans="1:7" s="11" customFormat="1">
      <c r="A39" s="62"/>
      <c r="B39" s="68" t="s">
        <v>10</v>
      </c>
      <c r="C39" s="69" t="s">
        <v>6</v>
      </c>
      <c r="D39" s="78">
        <v>1</v>
      </c>
      <c r="E39" s="32">
        <v>0</v>
      </c>
      <c r="F39" s="61">
        <f t="shared" ref="F39" si="1">D39*ROUND(E39,2)</f>
        <v>0</v>
      </c>
      <c r="G39" s="9"/>
    </row>
    <row r="40" spans="1:7" customFormat="1"/>
    <row r="41" spans="1:7" s="11" customFormat="1" ht="38.25">
      <c r="A41" s="62" t="s">
        <v>16</v>
      </c>
      <c r="B41" s="63" t="s">
        <v>78</v>
      </c>
      <c r="C41" s="64"/>
      <c r="D41" s="80"/>
      <c r="E41" s="76"/>
      <c r="F41" s="63"/>
      <c r="G41" s="9"/>
    </row>
    <row r="42" spans="1:7" s="11" customFormat="1">
      <c r="A42" s="70"/>
      <c r="B42" s="81"/>
      <c r="C42" s="82"/>
      <c r="D42" s="83"/>
      <c r="E42" s="84"/>
      <c r="F42" s="81"/>
    </row>
    <row r="43" spans="1:7" s="14" customFormat="1" ht="27.75" customHeight="1">
      <c r="A43" s="62"/>
      <c r="B43" s="67" t="s">
        <v>65</v>
      </c>
      <c r="C43" s="65" t="s">
        <v>2</v>
      </c>
      <c r="D43" s="65">
        <v>1</v>
      </c>
      <c r="E43" s="72"/>
      <c r="F43" s="77"/>
      <c r="G43" s="19"/>
    </row>
    <row r="44" spans="1:7" s="11" customFormat="1" ht="25.5">
      <c r="A44" s="62"/>
      <c r="B44" s="63" t="s">
        <v>66</v>
      </c>
      <c r="C44" s="65" t="s">
        <v>2</v>
      </c>
      <c r="D44" s="65">
        <v>1</v>
      </c>
      <c r="E44" s="72"/>
      <c r="F44" s="77"/>
    </row>
    <row r="45" spans="1:7" s="9" customFormat="1" ht="25.5">
      <c r="A45" s="62"/>
      <c r="B45" s="63" t="s">
        <v>67</v>
      </c>
      <c r="C45" s="65" t="s">
        <v>2</v>
      </c>
      <c r="D45" s="65">
        <v>1</v>
      </c>
      <c r="E45" s="72"/>
      <c r="F45" s="77"/>
    </row>
    <row r="46" spans="1:7" s="9" customFormat="1" ht="25.5">
      <c r="A46" s="62"/>
      <c r="B46" s="63" t="s">
        <v>81</v>
      </c>
      <c r="C46" s="65" t="s">
        <v>2</v>
      </c>
      <c r="D46" s="65">
        <v>1</v>
      </c>
      <c r="E46" s="72"/>
      <c r="F46" s="77"/>
    </row>
    <row r="47" spans="1:7" ht="25.5">
      <c r="A47" s="62"/>
      <c r="B47" s="63" t="s">
        <v>82</v>
      </c>
      <c r="C47" s="65" t="s">
        <v>2</v>
      </c>
      <c r="D47" s="65">
        <v>1</v>
      </c>
      <c r="E47" s="72"/>
      <c r="F47" s="77"/>
    </row>
    <row r="48" spans="1:7" ht="25.5">
      <c r="A48" s="62"/>
      <c r="B48" s="63" t="s">
        <v>75</v>
      </c>
      <c r="C48" s="65" t="s">
        <v>2</v>
      </c>
      <c r="D48" s="65">
        <v>1</v>
      </c>
      <c r="E48" s="72"/>
      <c r="F48" s="77"/>
    </row>
    <row r="49" spans="1:8" s="11" customFormat="1" ht="12.75" customHeight="1">
      <c r="A49" s="62"/>
      <c r="B49" s="63" t="s">
        <v>70</v>
      </c>
      <c r="C49" s="65" t="s">
        <v>2</v>
      </c>
      <c r="D49" s="65">
        <v>3</v>
      </c>
      <c r="E49" s="72"/>
      <c r="F49" s="77"/>
    </row>
    <row r="50" spans="1:8" s="14" customFormat="1">
      <c r="A50" s="62"/>
      <c r="B50" s="67" t="s">
        <v>18</v>
      </c>
      <c r="C50" s="65" t="s">
        <v>4</v>
      </c>
      <c r="D50" s="65">
        <v>1</v>
      </c>
      <c r="E50" s="72"/>
      <c r="F50" s="77"/>
    </row>
    <row r="51" spans="1:8" s="14" customFormat="1">
      <c r="A51" s="62"/>
      <c r="B51" s="67" t="s">
        <v>19</v>
      </c>
      <c r="C51" s="65" t="s">
        <v>4</v>
      </c>
      <c r="D51" s="65">
        <v>1</v>
      </c>
      <c r="E51" s="72"/>
      <c r="F51" s="77"/>
    </row>
    <row r="52" spans="1:8" s="14" customFormat="1" ht="25.5">
      <c r="A52" s="62"/>
      <c r="B52" s="67" t="s">
        <v>20</v>
      </c>
      <c r="C52" s="65" t="s">
        <v>4</v>
      </c>
      <c r="D52" s="65">
        <v>1</v>
      </c>
      <c r="E52" s="72"/>
      <c r="F52" s="77"/>
    </row>
    <row r="53" spans="1:8" s="11" customFormat="1">
      <c r="A53" s="62"/>
      <c r="B53" s="68" t="s">
        <v>10</v>
      </c>
      <c r="C53" s="69" t="s">
        <v>6</v>
      </c>
      <c r="D53" s="78">
        <v>1</v>
      </c>
      <c r="E53" s="32">
        <v>0</v>
      </c>
      <c r="F53" s="61">
        <f t="shared" ref="F53" si="2">D53*ROUND(E53,2)</f>
        <v>0</v>
      </c>
    </row>
    <row r="54" spans="1:8" s="14" customFormat="1">
      <c r="A54" s="134"/>
      <c r="B54" s="127"/>
      <c r="C54" s="128"/>
      <c r="D54" s="129"/>
      <c r="E54" s="130"/>
      <c r="F54" s="131"/>
    </row>
    <row r="55" spans="1:8" s="14" customFormat="1">
      <c r="A55" s="134" t="s">
        <v>15</v>
      </c>
      <c r="B55" s="133" t="s">
        <v>56</v>
      </c>
      <c r="C55" s="128"/>
      <c r="D55" s="129"/>
      <c r="E55" s="130"/>
      <c r="F55" s="131"/>
    </row>
    <row r="56" spans="1:8" s="14" customFormat="1" ht="25.5">
      <c r="A56" s="135"/>
      <c r="B56" s="133" t="s">
        <v>71</v>
      </c>
      <c r="C56" s="65" t="s">
        <v>2</v>
      </c>
      <c r="D56" s="65">
        <v>3</v>
      </c>
      <c r="E56" s="139"/>
      <c r="F56" s="77"/>
    </row>
    <row r="57" spans="1:8" s="14" customFormat="1" ht="12.75" customHeight="1">
      <c r="A57" s="135"/>
      <c r="B57" s="136" t="s">
        <v>57</v>
      </c>
      <c r="C57" s="65" t="s">
        <v>2</v>
      </c>
      <c r="D57" s="65">
        <v>2</v>
      </c>
      <c r="E57" s="139"/>
      <c r="F57" s="77"/>
    </row>
    <row r="58" spans="1:8" s="11" customFormat="1" ht="25.5">
      <c r="A58" s="135"/>
      <c r="B58" s="136" t="s">
        <v>57</v>
      </c>
      <c r="C58" s="65" t="s">
        <v>59</v>
      </c>
      <c r="D58" s="65">
        <v>2</v>
      </c>
      <c r="E58" s="139"/>
      <c r="F58" s="77"/>
    </row>
    <row r="59" spans="1:8" s="14" customFormat="1" ht="27.75" customHeight="1">
      <c r="A59" s="135"/>
      <c r="B59" s="137" t="s">
        <v>58</v>
      </c>
      <c r="C59" s="65" t="s">
        <v>59</v>
      </c>
      <c r="D59" s="65">
        <v>9</v>
      </c>
      <c r="E59" s="139"/>
      <c r="F59" s="77"/>
      <c r="H59" s="14" t="s">
        <v>5</v>
      </c>
    </row>
    <row r="60" spans="1:8" s="14" customFormat="1" ht="14.25" customHeight="1">
      <c r="A60" s="135"/>
      <c r="B60" s="136" t="s">
        <v>60</v>
      </c>
      <c r="C60" s="65" t="s">
        <v>4</v>
      </c>
      <c r="D60" s="65">
        <v>1</v>
      </c>
      <c r="E60" s="139"/>
      <c r="F60" s="77"/>
    </row>
    <row r="61" spans="1:8" s="11" customFormat="1">
      <c r="A61" s="70"/>
      <c r="B61" s="68" t="s">
        <v>10</v>
      </c>
      <c r="C61" s="69" t="s">
        <v>6</v>
      </c>
      <c r="D61" s="78">
        <v>1</v>
      </c>
      <c r="E61" s="32">
        <v>0</v>
      </c>
      <c r="F61" s="61">
        <f t="shared" ref="F61" si="3">D61*ROUND(E61,2)</f>
        <v>0</v>
      </c>
    </row>
    <row r="62" spans="1:8" s="14" customFormat="1">
      <c r="A62" s="70"/>
      <c r="B62" s="132"/>
      <c r="C62" s="128"/>
      <c r="D62" s="129"/>
      <c r="E62" s="130"/>
      <c r="F62" s="131"/>
    </row>
    <row r="63" spans="1:8" s="11" customFormat="1" ht="25.5">
      <c r="A63" s="55" t="s">
        <v>52</v>
      </c>
      <c r="B63" s="56" t="s">
        <v>47</v>
      </c>
      <c r="C63" s="57"/>
      <c r="D63" s="57"/>
      <c r="E63" s="115"/>
      <c r="F63" s="58"/>
    </row>
    <row r="64" spans="1:8" s="11" customFormat="1">
      <c r="A64" s="55"/>
      <c r="B64" s="56" t="s">
        <v>88</v>
      </c>
      <c r="C64" s="57" t="s">
        <v>3</v>
      </c>
      <c r="D64" s="57">
        <v>20</v>
      </c>
      <c r="E64" s="115">
        <v>0</v>
      </c>
      <c r="F64" s="58">
        <f t="shared" ref="F64" si="4">D64*ROUND(E64,2)</f>
        <v>0</v>
      </c>
    </row>
    <row r="65" spans="1:6" ht="14.25">
      <c r="A65" s="70"/>
      <c r="B65" s="60" t="s">
        <v>21</v>
      </c>
      <c r="C65" s="57" t="s">
        <v>3</v>
      </c>
      <c r="D65" s="57">
        <v>70</v>
      </c>
      <c r="E65" s="115">
        <v>0</v>
      </c>
      <c r="F65" s="58">
        <f t="shared" ref="F65:F71" si="5">D65*ROUND(E65,2)</f>
        <v>0</v>
      </c>
    </row>
    <row r="66" spans="1:6">
      <c r="A66" s="70"/>
      <c r="B66" s="60" t="s">
        <v>85</v>
      </c>
      <c r="C66" s="57" t="s">
        <v>3</v>
      </c>
      <c r="D66" s="57">
        <v>50</v>
      </c>
      <c r="E66" s="115">
        <v>0</v>
      </c>
      <c r="F66" s="58">
        <f t="shared" ref="F66" si="6">D66*ROUND(E66,2)</f>
        <v>0</v>
      </c>
    </row>
    <row r="67" spans="1:6" ht="14.25">
      <c r="A67" s="70"/>
      <c r="B67" s="60" t="s">
        <v>42</v>
      </c>
      <c r="C67" s="57" t="s">
        <v>3</v>
      </c>
      <c r="D67" s="57">
        <v>50</v>
      </c>
      <c r="E67" s="115">
        <v>0</v>
      </c>
      <c r="F67" s="58">
        <f t="shared" si="5"/>
        <v>0</v>
      </c>
    </row>
    <row r="68" spans="1:6" ht="14.25">
      <c r="A68" s="70"/>
      <c r="B68" s="60" t="s">
        <v>86</v>
      </c>
      <c r="C68" s="57" t="s">
        <v>3</v>
      </c>
      <c r="D68" s="57">
        <v>80</v>
      </c>
      <c r="E68" s="115">
        <v>0</v>
      </c>
      <c r="F68" s="58">
        <f t="shared" ref="F68" si="7">D68*ROUND(E68,2)</f>
        <v>0</v>
      </c>
    </row>
    <row r="69" spans="1:6" ht="14.25">
      <c r="A69" s="70"/>
      <c r="B69" s="60" t="s">
        <v>31</v>
      </c>
      <c r="C69" s="57" t="s">
        <v>3</v>
      </c>
      <c r="D69" s="57">
        <v>80</v>
      </c>
      <c r="E69" s="115">
        <v>0</v>
      </c>
      <c r="F69" s="58">
        <f t="shared" si="5"/>
        <v>0</v>
      </c>
    </row>
    <row r="70" spans="1:6">
      <c r="A70" s="70"/>
      <c r="B70" s="71"/>
      <c r="C70" s="85"/>
      <c r="D70" s="85"/>
      <c r="E70" s="117"/>
      <c r="F70" s="86"/>
    </row>
    <row r="71" spans="1:6">
      <c r="A71" s="62" t="s">
        <v>53</v>
      </c>
      <c r="B71" s="90" t="s">
        <v>61</v>
      </c>
      <c r="C71" s="72" t="s">
        <v>2</v>
      </c>
      <c r="D71" s="66">
        <v>30</v>
      </c>
      <c r="E71" s="115">
        <v>0</v>
      </c>
      <c r="F71" s="58">
        <f t="shared" si="5"/>
        <v>0</v>
      </c>
    </row>
    <row r="72" spans="1:6" s="5" customFormat="1">
      <c r="A72" s="70"/>
      <c r="B72" s="81"/>
      <c r="C72" s="85"/>
      <c r="D72" s="85"/>
      <c r="E72" s="119"/>
      <c r="F72" s="75"/>
    </row>
    <row r="73" spans="1:6" ht="51">
      <c r="A73" s="55" t="s">
        <v>54</v>
      </c>
      <c r="B73" s="56" t="s">
        <v>45</v>
      </c>
      <c r="C73" s="57"/>
      <c r="D73" s="57"/>
      <c r="E73" s="115"/>
      <c r="F73" s="58"/>
    </row>
    <row r="74" spans="1:6">
      <c r="A74" s="55"/>
      <c r="B74" s="60" t="s">
        <v>8</v>
      </c>
      <c r="C74" s="57" t="s">
        <v>3</v>
      </c>
      <c r="D74" s="57">
        <v>70</v>
      </c>
      <c r="E74" s="115">
        <v>0</v>
      </c>
      <c r="F74" s="58">
        <f>D74*ROUND(E74,2)</f>
        <v>0</v>
      </c>
    </row>
    <row r="75" spans="1:6">
      <c r="A75" s="55"/>
      <c r="B75" s="60" t="s">
        <v>9</v>
      </c>
      <c r="C75" s="57" t="s">
        <v>3</v>
      </c>
      <c r="D75" s="57">
        <v>70</v>
      </c>
      <c r="E75" s="115">
        <v>0</v>
      </c>
      <c r="F75" s="58">
        <f>D75*ROUND(E75,2)</f>
        <v>0</v>
      </c>
    </row>
    <row r="76" spans="1:6">
      <c r="A76" s="70"/>
      <c r="B76" s="91"/>
      <c r="C76" s="87"/>
      <c r="D76" s="85"/>
      <c r="E76" s="120"/>
      <c r="F76" s="86"/>
    </row>
    <row r="77" spans="1:6" ht="38.25">
      <c r="A77" s="62" t="s">
        <v>55</v>
      </c>
      <c r="B77" s="63" t="s">
        <v>72</v>
      </c>
      <c r="C77" s="93"/>
      <c r="D77" s="72"/>
      <c r="E77" s="118"/>
      <c r="F77" s="77"/>
    </row>
    <row r="78" spans="1:6">
      <c r="A78" s="62"/>
      <c r="B78" s="67" t="s">
        <v>77</v>
      </c>
      <c r="C78" s="93" t="s">
        <v>3</v>
      </c>
      <c r="D78" s="72">
        <v>50</v>
      </c>
      <c r="E78" s="115">
        <v>0</v>
      </c>
      <c r="F78" s="58">
        <f t="shared" ref="F78:F79" si="8">D78*ROUND(E78,2)</f>
        <v>0</v>
      </c>
    </row>
    <row r="79" spans="1:6">
      <c r="A79" s="62"/>
      <c r="B79" s="67" t="s">
        <v>77</v>
      </c>
      <c r="C79" s="72" t="s">
        <v>3</v>
      </c>
      <c r="D79" s="72">
        <v>50</v>
      </c>
      <c r="E79" s="115">
        <v>0</v>
      </c>
      <c r="F79" s="58">
        <f t="shared" si="8"/>
        <v>0</v>
      </c>
    </row>
    <row r="80" spans="1:6">
      <c r="A80" s="70"/>
      <c r="B80" s="92"/>
      <c r="C80" s="85"/>
      <c r="D80" s="85"/>
      <c r="E80" s="119"/>
      <c r="F80" s="75"/>
    </row>
    <row r="81" spans="1:6" ht="25.5">
      <c r="A81" s="62" t="s">
        <v>76</v>
      </c>
      <c r="B81" s="67" t="s">
        <v>17</v>
      </c>
      <c r="C81" s="72"/>
      <c r="D81" s="72"/>
      <c r="E81" s="118"/>
      <c r="F81" s="77"/>
    </row>
    <row r="82" spans="1:6">
      <c r="A82" s="62"/>
      <c r="B82" s="94" t="s">
        <v>44</v>
      </c>
      <c r="C82" s="59" t="s">
        <v>6</v>
      </c>
      <c r="D82" s="65">
        <v>1</v>
      </c>
      <c r="E82" s="118"/>
      <c r="F82" s="77"/>
    </row>
    <row r="83" spans="1:6">
      <c r="A83" s="62"/>
      <c r="B83" s="94" t="s">
        <v>43</v>
      </c>
      <c r="C83" s="59" t="s">
        <v>6</v>
      </c>
      <c r="D83" s="65">
        <v>1</v>
      </c>
      <c r="E83" s="118"/>
      <c r="F83" s="77"/>
    </row>
    <row r="84" spans="1:6">
      <c r="A84" s="62"/>
      <c r="B84" s="68" t="s">
        <v>10</v>
      </c>
      <c r="C84" s="78" t="s">
        <v>6</v>
      </c>
      <c r="D84" s="78">
        <v>1</v>
      </c>
      <c r="E84" s="32">
        <v>0</v>
      </c>
      <c r="F84" s="61">
        <f t="shared" ref="F84:F86" si="9">D84*ROUND(E84,2)</f>
        <v>0</v>
      </c>
    </row>
    <row r="85" spans="1:6">
      <c r="A85" s="70"/>
      <c r="B85" s="81"/>
      <c r="C85" s="85"/>
      <c r="D85" s="85"/>
      <c r="E85" s="119"/>
      <c r="F85" s="75"/>
    </row>
    <row r="86" spans="1:6" ht="51">
      <c r="A86" s="62" t="s">
        <v>84</v>
      </c>
      <c r="B86" s="63" t="s">
        <v>83</v>
      </c>
      <c r="C86" s="72" t="s">
        <v>4</v>
      </c>
      <c r="D86" s="72">
        <v>1</v>
      </c>
      <c r="E86" s="115">
        <v>0</v>
      </c>
      <c r="F86" s="58">
        <f t="shared" si="9"/>
        <v>0</v>
      </c>
    </row>
    <row r="87" spans="1:6">
      <c r="A87" s="62"/>
      <c r="B87" s="63"/>
      <c r="C87" s="72"/>
      <c r="D87" s="72"/>
      <c r="E87" s="115"/>
      <c r="F87" s="58"/>
    </row>
    <row r="88" spans="1:6">
      <c r="A88" s="62"/>
      <c r="B88" s="68" t="s">
        <v>0</v>
      </c>
      <c r="C88" s="78" t="s">
        <v>7</v>
      </c>
      <c r="D88" s="95"/>
      <c r="E88" s="33"/>
      <c r="F88" s="61">
        <f>SUM(F5:F86)</f>
        <v>0</v>
      </c>
    </row>
    <row r="89" spans="1:6">
      <c r="A89" s="15"/>
      <c r="B89" s="17"/>
      <c r="C89" s="11"/>
      <c r="D89" s="11"/>
      <c r="E89" s="18"/>
      <c r="F89" s="16"/>
    </row>
    <row r="93" spans="1:6" s="6" customFormat="1" ht="15" customHeight="1">
      <c r="A93" s="10"/>
      <c r="B93" s="4"/>
      <c r="C93" s="3"/>
      <c r="D93" s="3"/>
      <c r="E93" s="2"/>
      <c r="F93" s="3"/>
    </row>
    <row r="95" spans="1:6" ht="38.25" customHeight="1"/>
  </sheetData>
  <sheetProtection algorithmName="SHA-512" hashValue="kCcZ307vwp6HL3UCWY411CjDWw4RcJXXaBbcqrVL+m88lPfxMYI4pKocEv8b/By+9V9X8lrd6J4OTJO+ZAUddw==" saltValue="3TD3yuCN/g56Bg/Uil4OFA==" spinCount="100000" sheet="1" objects="1" scenarios="1"/>
  <mergeCells count="1">
    <mergeCell ref="B2:F2"/>
  </mergeCells>
  <phoneticPr fontId="0" type="noConversion"/>
  <pageMargins left="0.62992125984251968" right="0.27559055118110237" top="0.98425196850393704" bottom="0.98425196850393704" header="0.51181102362204722" footer="0.51181102362204722"/>
  <pageSetup paperSize="9" scale="94" orientation="portrait" useFirstPageNumber="1" r:id="rId1"/>
  <headerFooter alignWithMargins="0">
    <oddFooter>&amp;RStran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59FE7-BB82-40FB-A470-F030A8AC895A}">
  <sheetPr>
    <tabColor rgb="FFFF0000"/>
  </sheetPr>
  <dimension ref="A1:F28"/>
  <sheetViews>
    <sheetView view="pageBreakPreview" zoomScale="130" zoomScaleNormal="115" zoomScaleSheetLayoutView="130" workbookViewId="0">
      <selection activeCell="B8" sqref="B8"/>
    </sheetView>
  </sheetViews>
  <sheetFormatPr defaultColWidth="9.140625" defaultRowHeight="12.75"/>
  <cols>
    <col min="1" max="1" width="4.85546875" style="10" customWidth="1"/>
    <col min="2" max="2" width="58.7109375" style="4" customWidth="1"/>
    <col min="3" max="3" width="6.28515625" style="3" customWidth="1"/>
    <col min="4" max="4" width="6.7109375" style="3" customWidth="1"/>
    <col min="5" max="5" width="11" style="2" customWidth="1"/>
    <col min="6" max="6" width="11.140625" style="3" customWidth="1"/>
    <col min="7" max="16384" width="9.140625" style="3"/>
  </cols>
  <sheetData>
    <row r="1" spans="1:6" s="1" customFormat="1">
      <c r="A1" s="34"/>
      <c r="B1" s="35"/>
      <c r="C1" s="36"/>
      <c r="D1" s="36"/>
      <c r="E1" s="37"/>
      <c r="F1" s="36"/>
    </row>
    <row r="2" spans="1:6" s="1" customFormat="1">
      <c r="A2" s="99"/>
      <c r="B2" s="145" t="s">
        <v>40</v>
      </c>
      <c r="C2" s="146"/>
      <c r="D2" s="146"/>
      <c r="E2" s="146"/>
      <c r="F2" s="146"/>
    </row>
    <row r="3" spans="1:6" ht="18" customHeight="1" thickBot="1">
      <c r="A3" s="39"/>
      <c r="B3" s="40"/>
      <c r="C3" s="41"/>
      <c r="D3" s="41"/>
      <c r="E3" s="42"/>
      <c r="F3" s="41"/>
    </row>
    <row r="4" spans="1:6" s="7" customFormat="1" ht="24.75" thickBot="1">
      <c r="A4" s="43" t="s">
        <v>33</v>
      </c>
      <c r="B4" s="44" t="s">
        <v>32</v>
      </c>
      <c r="C4" s="45" t="s">
        <v>34</v>
      </c>
      <c r="D4" s="46" t="s">
        <v>1</v>
      </c>
      <c r="E4" s="46" t="s">
        <v>14</v>
      </c>
      <c r="F4" s="47" t="s">
        <v>13</v>
      </c>
    </row>
    <row r="5" spans="1:6" s="7" customFormat="1">
      <c r="A5" s="48"/>
      <c r="B5" s="49"/>
      <c r="C5" s="49"/>
      <c r="D5" s="50"/>
      <c r="E5" s="51"/>
      <c r="F5" s="52"/>
    </row>
    <row r="6" spans="1:6" s="8" customFormat="1" ht="12.95" customHeight="1">
      <c r="A6" s="141" t="s">
        <v>11</v>
      </c>
      <c r="B6" s="140" t="s">
        <v>87</v>
      </c>
      <c r="C6" s="88" t="s">
        <v>6</v>
      </c>
      <c r="D6" s="89">
        <v>1</v>
      </c>
      <c r="E6" s="115">
        <v>0</v>
      </c>
      <c r="F6" s="58">
        <f t="shared" ref="F6" si="0">D6*ROUND(E6,2)</f>
        <v>0</v>
      </c>
    </row>
    <row r="7" spans="1:6" s="8" customFormat="1" ht="12.95" customHeight="1">
      <c r="A7" s="48"/>
      <c r="B7" s="49"/>
      <c r="C7" s="49"/>
      <c r="D7" s="50"/>
      <c r="E7" s="51"/>
      <c r="F7" s="52"/>
    </row>
    <row r="8" spans="1:6" s="9" customFormat="1">
      <c r="A8" s="55" t="s">
        <v>12</v>
      </c>
      <c r="B8" s="138" t="s">
        <v>62</v>
      </c>
      <c r="C8" s="88" t="s">
        <v>6</v>
      </c>
      <c r="D8" s="89">
        <v>1</v>
      </c>
      <c r="E8" s="115">
        <v>0</v>
      </c>
      <c r="F8" s="58">
        <f t="shared" ref="F8" si="1">D8*ROUND(E8,2)</f>
        <v>0</v>
      </c>
    </row>
    <row r="9" spans="1:6" s="9" customFormat="1">
      <c r="A9" s="55"/>
      <c r="B9" s="56"/>
      <c r="C9" s="96"/>
      <c r="D9" s="97"/>
      <c r="E9" s="98"/>
      <c r="F9" s="57"/>
    </row>
    <row r="10" spans="1:6">
      <c r="A10" s="62"/>
      <c r="B10" s="68" t="s">
        <v>0</v>
      </c>
      <c r="C10" s="78" t="s">
        <v>7</v>
      </c>
      <c r="D10" s="95"/>
      <c r="E10" s="116"/>
      <c r="F10" s="61">
        <f>SUM(F5:F9)</f>
        <v>0</v>
      </c>
    </row>
    <row r="11" spans="1:6">
      <c r="A11" s="15"/>
      <c r="B11" s="17"/>
      <c r="C11" s="11"/>
      <c r="D11" s="11"/>
      <c r="E11" s="18"/>
    </row>
    <row r="26" spans="1:6" s="6" customFormat="1" ht="15" customHeight="1">
      <c r="A26" s="10"/>
      <c r="B26" s="4"/>
      <c r="C26" s="3"/>
      <c r="D26" s="3"/>
      <c r="E26" s="2"/>
      <c r="F26" s="3"/>
    </row>
    <row r="28" spans="1:6" ht="38.25" customHeight="1"/>
  </sheetData>
  <sheetProtection algorithmName="SHA-512" hashValue="05+HOUGBZtlTRwgRn31+jvnRfzrgMSzo/GSJ+hbeoKL+q0TqZAdLGdlcUerJLwffPvaouO3CZg7o0/Omlxbb6g==" saltValue="3y2Lu/TB31UUdZKSUpHq+Q==" spinCount="100000" sheet="1" objects="1" scenarios="1"/>
  <mergeCells count="1">
    <mergeCell ref="B2:F2"/>
  </mergeCells>
  <pageMargins left="0.62992125984251968" right="0.27559055118110237" top="0.98425196850393704" bottom="0.98425196850393704" header="0.51181102362204722" footer="0.51181102362204722"/>
  <pageSetup paperSize="9" scale="94" orientation="portrait" useFirstPageNumber="1" r:id="rId1"/>
  <headerFooter alignWithMargins="0">
    <oddFooter>&amp;RStran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5</vt:i4>
      </vt:variant>
    </vt:vector>
  </HeadingPairs>
  <TitlesOfParts>
    <vt:vector size="8" baseType="lpstr">
      <vt:lpstr>Rekapitulacija</vt:lpstr>
      <vt:lpstr>Elektrika</vt:lpstr>
      <vt:lpstr>Ostalo</vt:lpstr>
      <vt:lpstr>Elektrika!Področje_tiskanja</vt:lpstr>
      <vt:lpstr>Ostalo!Področje_tiskanja</vt:lpstr>
      <vt:lpstr>Rekapitulacija!Področje_tiskanja</vt:lpstr>
      <vt:lpstr>Elektrika!Tiskanje_naslovov</vt:lpstr>
      <vt:lpstr>Ostalo!Tiskanje_naslovov</vt:lpstr>
    </vt:vector>
  </TitlesOfParts>
  <Company>Luka Koper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Čok Ines</dc:creator>
  <cp:lastModifiedBy>Ostrouška Tomaž</cp:lastModifiedBy>
  <cp:lastPrinted>2024-11-18T13:35:40Z</cp:lastPrinted>
  <dcterms:created xsi:type="dcterms:W3CDTF">2003-10-21T07:14:41Z</dcterms:created>
  <dcterms:modified xsi:type="dcterms:W3CDTF">2024-11-20T12:55:42Z</dcterms:modified>
</cp:coreProperties>
</file>